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irokova\Desktop\ФЬЮЖЕН 2025\МЕНЮ 2025Г КАЛУГА ШКОЛЫ\"/>
    </mc:Choice>
  </mc:AlternateContent>
  <bookViews>
    <workbookView xWindow="480" yWindow="3705" windowWidth="20925" windowHeight="10920" tabRatio="930" activeTab="2"/>
  </bookViews>
  <sheets>
    <sheet name="Лист1" sheetId="7" r:id="rId1"/>
    <sheet name="Цикличка 1 неделя 5-11" sheetId="5" r:id="rId2"/>
    <sheet name="Цикличка 2 неделя 5-11 классы" sheetId="6" r:id="rId3"/>
  </sheets>
  <definedNames>
    <definedName name="_xlnm.Print_Area" localSheetId="0">Лист1!$A$1:$N$26</definedName>
    <definedName name="_xlnm.Print_Area" localSheetId="2">'Цикличка 2 неделя 5-11 классы'!$A$1:$O$91</definedName>
  </definedNames>
  <calcPr calcId="162913"/>
</workbook>
</file>

<file path=xl/calcChain.xml><?xml version="1.0" encoding="utf-8"?>
<calcChain xmlns="http://schemas.openxmlformats.org/spreadsheetml/2006/main">
  <c r="E29" i="5" l="1"/>
  <c r="M27" i="6" l="1"/>
  <c r="L27" i="6"/>
  <c r="K27" i="6"/>
  <c r="G27" i="6"/>
  <c r="F27" i="6"/>
  <c r="E27" i="6"/>
  <c r="D27" i="6"/>
  <c r="C27" i="6"/>
  <c r="G11" i="6"/>
  <c r="B71" i="5" l="1"/>
  <c r="N71" i="5"/>
  <c r="M71" i="5"/>
  <c r="L71" i="5"/>
  <c r="K71" i="5"/>
  <c r="J71" i="5"/>
  <c r="I71" i="5"/>
  <c r="H71" i="5"/>
  <c r="G71" i="5"/>
  <c r="F71" i="5"/>
  <c r="E71" i="5"/>
  <c r="D71" i="5"/>
  <c r="C71" i="5"/>
  <c r="C63" i="5"/>
  <c r="D63" i="5"/>
  <c r="E63" i="5"/>
  <c r="F63" i="5"/>
  <c r="G63" i="5"/>
  <c r="H63" i="5"/>
  <c r="I63" i="5"/>
  <c r="J63" i="5"/>
  <c r="K63" i="5"/>
  <c r="L63" i="5"/>
  <c r="M63" i="5"/>
  <c r="N63" i="5"/>
  <c r="B63" i="5"/>
  <c r="G72" i="5" l="1"/>
  <c r="H72" i="5"/>
  <c r="J72" i="5"/>
  <c r="C72" i="5"/>
  <c r="I72" i="5"/>
  <c r="B72" i="5"/>
  <c r="K72" i="5"/>
  <c r="F72" i="5"/>
  <c r="N72" i="5"/>
  <c r="D72" i="5"/>
  <c r="L72" i="5"/>
  <c r="E72" i="5"/>
  <c r="M72" i="5"/>
  <c r="N46" i="5" l="1"/>
  <c r="M46" i="5"/>
  <c r="L46" i="5"/>
  <c r="K46" i="5"/>
  <c r="J46" i="5"/>
  <c r="I46" i="5"/>
  <c r="H46" i="5"/>
  <c r="G46" i="5"/>
  <c r="F46" i="5"/>
  <c r="E46" i="5"/>
  <c r="D46" i="5"/>
  <c r="C46" i="5"/>
  <c r="B46" i="5"/>
  <c r="D38" i="5"/>
  <c r="N38" i="5"/>
  <c r="M38" i="5"/>
  <c r="L38" i="5"/>
  <c r="K38" i="5"/>
  <c r="J38" i="5"/>
  <c r="I38" i="5"/>
  <c r="H38" i="5"/>
  <c r="G38" i="5"/>
  <c r="F38" i="5"/>
  <c r="E38" i="5"/>
  <c r="C38" i="5"/>
  <c r="B38" i="5"/>
  <c r="B39" i="5" s="1"/>
  <c r="N29" i="5"/>
  <c r="M29" i="5"/>
  <c r="L29" i="5"/>
  <c r="K29" i="5"/>
  <c r="J29" i="5"/>
  <c r="I29" i="5"/>
  <c r="H29" i="5"/>
  <c r="G29" i="5"/>
  <c r="F29" i="5"/>
  <c r="D29" i="5"/>
  <c r="C29" i="5"/>
  <c r="B29" i="5"/>
  <c r="N39" i="5" l="1"/>
  <c r="D39" i="5"/>
  <c r="C39" i="5"/>
  <c r="H39" i="5"/>
  <c r="M39" i="5"/>
  <c r="F39" i="5"/>
  <c r="I39" i="5"/>
  <c r="J39" i="5"/>
  <c r="L39" i="5"/>
  <c r="E39" i="5"/>
  <c r="G39" i="5"/>
  <c r="K39" i="5"/>
  <c r="C72" i="6"/>
  <c r="C47" i="6" l="1"/>
  <c r="C39" i="6"/>
  <c r="C30" i="6"/>
  <c r="K20" i="6"/>
  <c r="B11" i="5" l="1"/>
  <c r="C64" i="6"/>
  <c r="D64" i="6"/>
  <c r="E64" i="6"/>
  <c r="F64" i="6"/>
  <c r="G64" i="6"/>
  <c r="H64" i="6"/>
  <c r="I64" i="6"/>
  <c r="J64" i="6"/>
  <c r="K64" i="6"/>
  <c r="L64" i="6"/>
  <c r="M64" i="6"/>
  <c r="N64" i="6"/>
  <c r="C11" i="6" l="1"/>
  <c r="D11" i="6"/>
  <c r="E11" i="6"/>
  <c r="F11" i="6"/>
  <c r="H11" i="6"/>
  <c r="I11" i="6"/>
  <c r="J11" i="6"/>
  <c r="K11" i="6"/>
  <c r="L11" i="6"/>
  <c r="M11" i="6"/>
  <c r="N11" i="6"/>
  <c r="B11" i="6" l="1"/>
  <c r="C80" i="5" l="1"/>
  <c r="D80" i="5"/>
  <c r="E80" i="5"/>
  <c r="F80" i="5"/>
  <c r="G80" i="5"/>
  <c r="H80" i="5"/>
  <c r="I80" i="5"/>
  <c r="J80" i="5"/>
  <c r="K80" i="5"/>
  <c r="L80" i="5"/>
  <c r="M80" i="5"/>
  <c r="N80" i="5"/>
  <c r="C55" i="5"/>
  <c r="C56" i="5" s="1"/>
  <c r="D55" i="5"/>
  <c r="D56" i="5" s="1"/>
  <c r="E55" i="5"/>
  <c r="E56" i="5" s="1"/>
  <c r="F55" i="5"/>
  <c r="F56" i="5" s="1"/>
  <c r="G55" i="5"/>
  <c r="G56" i="5" s="1"/>
  <c r="H55" i="5"/>
  <c r="H56" i="5" s="1"/>
  <c r="I55" i="5"/>
  <c r="I56" i="5" s="1"/>
  <c r="J55" i="5"/>
  <c r="J56" i="5" s="1"/>
  <c r="K55" i="5"/>
  <c r="K56" i="5" s="1"/>
  <c r="L55" i="5"/>
  <c r="L56" i="5" s="1"/>
  <c r="M55" i="5"/>
  <c r="M56" i="5" s="1"/>
  <c r="N55" i="5"/>
  <c r="N56" i="5" s="1"/>
  <c r="B55" i="5"/>
  <c r="B56" i="5" s="1"/>
  <c r="C20" i="5"/>
  <c r="D20" i="5"/>
  <c r="E20" i="5"/>
  <c r="F20" i="5"/>
  <c r="G20" i="5"/>
  <c r="H20" i="5"/>
  <c r="I20" i="5"/>
  <c r="J20" i="5"/>
  <c r="K20" i="5"/>
  <c r="L20" i="5"/>
  <c r="M20" i="5"/>
  <c r="N20" i="5"/>
  <c r="B20" i="5"/>
  <c r="C11" i="5"/>
  <c r="D11" i="5"/>
  <c r="E11" i="5"/>
  <c r="F11" i="5"/>
  <c r="G11" i="5"/>
  <c r="H11" i="5"/>
  <c r="I11" i="5"/>
  <c r="J11" i="5"/>
  <c r="K11" i="5"/>
  <c r="L11" i="5"/>
  <c r="M11" i="5"/>
  <c r="N11" i="5"/>
  <c r="C21" i="5" l="1"/>
  <c r="N39" i="6" l="1"/>
  <c r="M39" i="6"/>
  <c r="L39" i="6"/>
  <c r="K39" i="6"/>
  <c r="J39" i="6"/>
  <c r="I39" i="6"/>
  <c r="H39" i="6"/>
  <c r="G39" i="6"/>
  <c r="F39" i="6"/>
  <c r="E39" i="6"/>
  <c r="D39" i="6"/>
  <c r="B39" i="6"/>
  <c r="N30" i="6"/>
  <c r="M30" i="6"/>
  <c r="L30" i="6"/>
  <c r="K30" i="6"/>
  <c r="J30" i="6"/>
  <c r="I30" i="6"/>
  <c r="H30" i="6"/>
  <c r="G30" i="6"/>
  <c r="F30" i="6"/>
  <c r="E30" i="6"/>
  <c r="D30" i="6"/>
  <c r="B30" i="6"/>
  <c r="N20" i="6"/>
  <c r="M20" i="6"/>
  <c r="L20" i="6"/>
  <c r="K21" i="6"/>
  <c r="J20" i="6"/>
  <c r="I20" i="6"/>
  <c r="H20" i="6"/>
  <c r="G20" i="6"/>
  <c r="F20" i="6"/>
  <c r="E20" i="6"/>
  <c r="D20" i="6"/>
  <c r="C20" i="6"/>
  <c r="B20" i="6"/>
  <c r="B21" i="6" l="1"/>
  <c r="C21" i="6"/>
  <c r="D21" i="6"/>
  <c r="E21" i="6"/>
  <c r="F21" i="6"/>
  <c r="G21" i="6"/>
  <c r="H21" i="6"/>
  <c r="I21" i="6"/>
  <c r="J21" i="6"/>
  <c r="L21" i="6"/>
  <c r="M21" i="6"/>
  <c r="N21" i="6"/>
  <c r="B40" i="6"/>
  <c r="J40" i="6"/>
  <c r="G40" i="6"/>
  <c r="C40" i="6"/>
  <c r="K40" i="6"/>
  <c r="F40" i="6"/>
  <c r="N40" i="6"/>
  <c r="D40" i="6"/>
  <c r="H40" i="6"/>
  <c r="L40" i="6"/>
  <c r="E40" i="6"/>
  <c r="I40" i="6"/>
  <c r="M40" i="6"/>
  <c r="N89" i="6" l="1"/>
  <c r="M89" i="6"/>
  <c r="L89" i="6"/>
  <c r="K89" i="6"/>
  <c r="J89" i="6"/>
  <c r="I89" i="6"/>
  <c r="H89" i="6"/>
  <c r="G89" i="6"/>
  <c r="F89" i="6"/>
  <c r="E89" i="6"/>
  <c r="D89" i="6"/>
  <c r="C89" i="6"/>
  <c r="B89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N72" i="6"/>
  <c r="M72" i="6"/>
  <c r="L72" i="6"/>
  <c r="K72" i="6"/>
  <c r="J72" i="6"/>
  <c r="I72" i="6"/>
  <c r="H72" i="6"/>
  <c r="G72" i="6"/>
  <c r="F72" i="6"/>
  <c r="E72" i="6"/>
  <c r="D72" i="6"/>
  <c r="B72" i="6"/>
  <c r="B64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N47" i="6"/>
  <c r="M47" i="6"/>
  <c r="L47" i="6"/>
  <c r="K47" i="6"/>
  <c r="J47" i="6"/>
  <c r="I47" i="6"/>
  <c r="H47" i="6"/>
  <c r="G47" i="6"/>
  <c r="F47" i="6"/>
  <c r="E47" i="6"/>
  <c r="D47" i="6"/>
  <c r="B47" i="6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B80" i="5"/>
  <c r="B73" i="6" l="1"/>
  <c r="C90" i="5"/>
  <c r="K90" i="5"/>
  <c r="I90" i="5"/>
  <c r="H21" i="5"/>
  <c r="I21" i="5"/>
  <c r="D90" i="5"/>
  <c r="L90" i="5"/>
  <c r="F21" i="5"/>
  <c r="N21" i="5"/>
  <c r="E90" i="5"/>
  <c r="M90" i="5"/>
  <c r="G21" i="5"/>
  <c r="B90" i="5"/>
  <c r="J90" i="5"/>
  <c r="C57" i="6"/>
  <c r="K57" i="6"/>
  <c r="F57" i="6"/>
  <c r="N57" i="6"/>
  <c r="E57" i="6"/>
  <c r="M57" i="6"/>
  <c r="C73" i="6"/>
  <c r="K73" i="6"/>
  <c r="G57" i="6"/>
  <c r="G73" i="6"/>
  <c r="C90" i="6"/>
  <c r="K90" i="6"/>
  <c r="D73" i="6"/>
  <c r="L73" i="6"/>
  <c r="E73" i="6"/>
  <c r="M73" i="6"/>
  <c r="H57" i="6"/>
  <c r="I73" i="6"/>
  <c r="I57" i="6"/>
  <c r="J73" i="6"/>
  <c r="B57" i="6"/>
  <c r="J57" i="6"/>
  <c r="H73" i="6"/>
  <c r="F90" i="5"/>
  <c r="N90" i="5"/>
  <c r="G90" i="5"/>
  <c r="H90" i="5"/>
  <c r="E21" i="5"/>
  <c r="B21" i="5"/>
  <c r="J21" i="5"/>
  <c r="K21" i="5"/>
  <c r="D21" i="5"/>
  <c r="L21" i="5"/>
  <c r="M21" i="5"/>
  <c r="D57" i="6"/>
  <c r="L57" i="6"/>
  <c r="G90" i="6"/>
  <c r="F73" i="6"/>
  <c r="N73" i="6"/>
  <c r="H90" i="6"/>
  <c r="I90" i="6"/>
  <c r="B90" i="6"/>
  <c r="J90" i="6"/>
  <c r="E90" i="6"/>
  <c r="M90" i="6"/>
  <c r="F90" i="6"/>
  <c r="N90" i="6"/>
  <c r="D90" i="6"/>
  <c r="L90" i="6"/>
</calcChain>
</file>

<file path=xl/sharedStrings.xml><?xml version="1.0" encoding="utf-8"?>
<sst xmlns="http://schemas.openxmlformats.org/spreadsheetml/2006/main" count="334" uniqueCount="146">
  <si>
    <t>Понедельник</t>
  </si>
  <si>
    <t>Вторник</t>
  </si>
  <si>
    <t xml:space="preserve">Среда </t>
  </si>
  <si>
    <t>Четверг</t>
  </si>
  <si>
    <t xml:space="preserve">Пятница </t>
  </si>
  <si>
    <t>Завтрак</t>
  </si>
  <si>
    <t xml:space="preserve">Завтрак </t>
  </si>
  <si>
    <t xml:space="preserve">Каша "Дружба" молочная с маслом сливочным </t>
  </si>
  <si>
    <t>Запеканка манная с творогом со сгущенным молоком</t>
  </si>
  <si>
    <t xml:space="preserve">Макароны запеченные с сыром и сливочным маслом </t>
  </si>
  <si>
    <t>Плоды свежие по сезону</t>
  </si>
  <si>
    <t xml:space="preserve">Йогурт </t>
  </si>
  <si>
    <t>Сыр (порциями)</t>
  </si>
  <si>
    <t xml:space="preserve">Кондитерское изделие </t>
  </si>
  <si>
    <t xml:space="preserve">Хлеб пшеничный </t>
  </si>
  <si>
    <t xml:space="preserve">Чай с сахаром </t>
  </si>
  <si>
    <t>Кисель плодово - ягодный</t>
  </si>
  <si>
    <t>Кофейный напиток злаковый на молоке</t>
  </si>
  <si>
    <t>Итого за "Завтрак"</t>
  </si>
  <si>
    <t xml:space="preserve">Обед </t>
  </si>
  <si>
    <t>Салат "Витаминный"</t>
  </si>
  <si>
    <t>Винегрет</t>
  </si>
  <si>
    <t>Салат из моркови с растительным маслом</t>
  </si>
  <si>
    <t>Салат "Степной"</t>
  </si>
  <si>
    <t xml:space="preserve">Щи из свежей капусты с картофелем </t>
  </si>
  <si>
    <t>Суп картофельный с горохом</t>
  </si>
  <si>
    <t xml:space="preserve">Суп картофельный с макаронными изделиями </t>
  </si>
  <si>
    <t>Борщ с капустой и картофелем</t>
  </si>
  <si>
    <t>Рассольник "Ленинградский"</t>
  </si>
  <si>
    <t xml:space="preserve">Тефтели рыбные с соусом </t>
  </si>
  <si>
    <t xml:space="preserve">Изделия макаронные отварные </t>
  </si>
  <si>
    <t>Рис отварной</t>
  </si>
  <si>
    <t>Чай с лимоном и с сахаром</t>
  </si>
  <si>
    <t>Компот из смеси сухофруктов</t>
  </si>
  <si>
    <t>Хлеб ржаной</t>
  </si>
  <si>
    <t>Итого за 'Обед '</t>
  </si>
  <si>
    <t>Итого за день</t>
  </si>
  <si>
    <t>Пятница</t>
  </si>
  <si>
    <t xml:space="preserve">Бутерброд с сыром </t>
  </si>
  <si>
    <t>Овощи по сезону (огурцы/помидоры свежие или соленые)</t>
  </si>
  <si>
    <t xml:space="preserve">Салат из припущенной капусты с растительным маслом </t>
  </si>
  <si>
    <t>Гуляш из мяса птицы</t>
  </si>
  <si>
    <t>Гречка отварная рассыпчатая</t>
  </si>
  <si>
    <t xml:space="preserve">Капуста тушеная </t>
  </si>
  <si>
    <t>Основное цикличное меню для организации горячего питания обучающихся в муниципальных общеобразовательных учреждениях</t>
  </si>
  <si>
    <t>Наименование блюда</t>
  </si>
  <si>
    <t>Выход, г</t>
  </si>
  <si>
    <t>Белки, г</t>
  </si>
  <si>
    <t>Жиры, г</t>
  </si>
  <si>
    <t>ЭЦ, ккал</t>
  </si>
  <si>
    <t>Витамины</t>
  </si>
  <si>
    <t>Минеральные элементы (мг)</t>
  </si>
  <si>
    <t>№ рецептуры</t>
  </si>
  <si>
    <t>всего</t>
  </si>
  <si>
    <t>С</t>
  </si>
  <si>
    <t>В1</t>
  </si>
  <si>
    <t>А</t>
  </si>
  <si>
    <t>D</t>
  </si>
  <si>
    <t>Ca</t>
  </si>
  <si>
    <t>P</t>
  </si>
  <si>
    <t>Mg</t>
  </si>
  <si>
    <t>Fe</t>
  </si>
  <si>
    <t xml:space="preserve">1 неделя </t>
  </si>
  <si>
    <t>192 К</t>
  </si>
  <si>
    <t>ПР</t>
  </si>
  <si>
    <t>18К</t>
  </si>
  <si>
    <t>420 К</t>
  </si>
  <si>
    <t>43 К</t>
  </si>
  <si>
    <t>157 К</t>
  </si>
  <si>
    <t>239 К</t>
  </si>
  <si>
    <t>338 Т</t>
  </si>
  <si>
    <t>11.4 Т 2010</t>
  </si>
  <si>
    <t>20 К</t>
  </si>
  <si>
    <t>132 К</t>
  </si>
  <si>
    <t>423 К</t>
  </si>
  <si>
    <t>15 Т</t>
  </si>
  <si>
    <t>18 К</t>
  </si>
  <si>
    <t>Напиток каркаде</t>
  </si>
  <si>
    <t>52 Т</t>
  </si>
  <si>
    <t>103 Т</t>
  </si>
  <si>
    <t>470 О</t>
  </si>
  <si>
    <t>342 К</t>
  </si>
  <si>
    <t>820 О</t>
  </si>
  <si>
    <t>226 К</t>
  </si>
  <si>
    <t>418 К</t>
  </si>
  <si>
    <t>74 О</t>
  </si>
  <si>
    <t>82 Т 2015</t>
  </si>
  <si>
    <t>592 О 2022</t>
  </si>
  <si>
    <t>199 К</t>
  </si>
  <si>
    <t>106 К</t>
  </si>
  <si>
    <t>96 Т</t>
  </si>
  <si>
    <t>311 К</t>
  </si>
  <si>
    <t xml:space="preserve">2 неделя </t>
  </si>
  <si>
    <t>3 Т</t>
  </si>
  <si>
    <t>627 О</t>
  </si>
  <si>
    <t>Салат из моркови и яблок с растительным маслом</t>
  </si>
  <si>
    <t>22 П2021</t>
  </si>
  <si>
    <t>Шницель рыбный с соусом</t>
  </si>
  <si>
    <t>7.4 Т 2014</t>
  </si>
  <si>
    <t>350 О</t>
  </si>
  <si>
    <t>70 Т/71 Т</t>
  </si>
  <si>
    <t>Суп картофельный с крупой рисовой</t>
  </si>
  <si>
    <t>136 К/487К</t>
  </si>
  <si>
    <t>181 К</t>
  </si>
  <si>
    <t>45 Т</t>
  </si>
  <si>
    <t>315 Т</t>
  </si>
  <si>
    <t>232 К</t>
  </si>
  <si>
    <t>11.17 Т 2010</t>
  </si>
  <si>
    <t>Напиток из плодов шиповника</t>
  </si>
  <si>
    <t>Какао-напиток на молоке</t>
  </si>
  <si>
    <t>415 К</t>
  </si>
  <si>
    <t>Компот из свежих яблок</t>
  </si>
  <si>
    <t>817 О</t>
  </si>
  <si>
    <t>Масло сливочное (порциями)</t>
  </si>
  <si>
    <t>14 Т</t>
  </si>
  <si>
    <t>589 О</t>
  </si>
  <si>
    <t>Горошек зеленый консервированный</t>
  </si>
  <si>
    <t>Биточки рубленые куриные с томатным соусом</t>
  </si>
  <si>
    <t>309/363 К</t>
  </si>
  <si>
    <t>Напиток из цитрусовых</t>
  </si>
  <si>
    <t>480 К</t>
  </si>
  <si>
    <t>Углеводы, г</t>
  </si>
  <si>
    <t>Пюре картофельное</t>
  </si>
  <si>
    <t xml:space="preserve">Каша геркулесовая молочная с маслом сливочным </t>
  </si>
  <si>
    <t>196 К</t>
  </si>
  <si>
    <t xml:space="preserve">Горячий бутерброд с сыром </t>
  </si>
  <si>
    <t>190 Т</t>
  </si>
  <si>
    <t>Салат из  свеклы отварной с маслом растительным</t>
  </si>
  <si>
    <t>Каша пшенная молочная с маслом сливочным</t>
  </si>
  <si>
    <t xml:space="preserve">Каша вязкая молочная рисовая с маслом сливочным </t>
  </si>
  <si>
    <t xml:space="preserve">Омлет натуральный </t>
  </si>
  <si>
    <t>318 К</t>
  </si>
  <si>
    <t>Курица тушенная</t>
  </si>
  <si>
    <t>Каша молочная гречневая жидкая</t>
  </si>
  <si>
    <t>469 К</t>
  </si>
  <si>
    <t>Рагу из мяса птицы</t>
  </si>
  <si>
    <t>598 О</t>
  </si>
  <si>
    <t>Голубцы ленивые</t>
  </si>
  <si>
    <t xml:space="preserve">Блинчики с повидлом </t>
  </si>
  <si>
    <t>Плов куриный</t>
  </si>
  <si>
    <t>Котлета рубленная из птицы</t>
  </si>
  <si>
    <t>68,,87</t>
  </si>
  <si>
    <t>Каша жидкая молочная из манной крупы</t>
  </si>
  <si>
    <t xml:space="preserve">  (льготный рацион) 5-11 класс</t>
  </si>
  <si>
    <t xml:space="preserve"> (льготный рацион) 5-11 класс</t>
  </si>
  <si>
    <t>Основное цикличное меню для организации горячего питания обучающихся в муниципальных общеобразовательных учреждениях (льготный рацион) 5-11 класс.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</si>
</sst>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6" fillId="0" borderId="0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8" fillId="0" borderId="1"/>
  </cellStyleXfs>
  <cellXfs count="81">
    <xf numFmtId="0" fontId="0" fillId="0" borderId="0" xfId="0"/>
    <xf numFmtId="0" fontId="1" fillId="0" borderId="0" xfId="0" applyFont="1"/>
    <xf numFmtId="0" fontId="2" fillId="3" borderId="2" xfId="4" applyFont="1" applyFill="1" applyBorder="1" applyAlignment="1">
      <alignment horizontal="center" vertical="center"/>
    </xf>
    <xf numFmtId="2" fontId="2" fillId="3" borderId="2" xfId="4" applyNumberFormat="1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left" vertical="top" wrapText="1"/>
    </xf>
    <xf numFmtId="0" fontId="6" fillId="3" borderId="2" xfId="11" applyFill="1" applyBorder="1" applyAlignment="1">
      <alignment horizontal="left" vertical="center" wrapText="1"/>
    </xf>
    <xf numFmtId="0" fontId="6" fillId="3" borderId="2" xfId="11" applyFill="1" applyBorder="1" applyAlignment="1">
      <alignment horizontal="center" vertical="center"/>
    </xf>
    <xf numFmtId="2" fontId="2" fillId="3" borderId="2" xfId="11" applyNumberFormat="1" applyFont="1" applyFill="1" applyBorder="1" applyAlignment="1">
      <alignment horizontal="center" vertical="center"/>
    </xf>
    <xf numFmtId="0" fontId="0" fillId="3" borderId="2" xfId="12" applyFont="1" applyFill="1" applyBorder="1" applyAlignment="1">
      <alignment horizontal="left" vertical="center" wrapText="1"/>
    </xf>
    <xf numFmtId="0" fontId="6" fillId="3" borderId="2" xfId="12" applyFill="1" applyBorder="1" applyAlignment="1">
      <alignment horizontal="center" vertical="center"/>
    </xf>
    <xf numFmtId="2" fontId="6" fillId="3" borderId="2" xfId="12" applyNumberFormat="1" applyFill="1" applyBorder="1" applyAlignment="1">
      <alignment horizontal="center" vertical="center"/>
    </xf>
    <xf numFmtId="0" fontId="6" fillId="3" borderId="2" xfId="10" applyFill="1" applyBorder="1" applyAlignment="1">
      <alignment horizontal="left" vertical="center" wrapText="1"/>
    </xf>
    <xf numFmtId="0" fontId="6" fillId="3" borderId="2" xfId="10" applyFill="1" applyBorder="1" applyAlignment="1">
      <alignment horizontal="center" vertical="center"/>
    </xf>
    <xf numFmtId="2" fontId="2" fillId="3" borderId="2" xfId="1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0" fillId="0" borderId="1" xfId="3" applyFont="1" applyAlignment="1">
      <alignment vertical="center" wrapText="1"/>
    </xf>
    <xf numFmtId="0" fontId="12" fillId="0" borderId="1" xfId="3" applyFont="1" applyAlignment="1">
      <alignment vertical="center" wrapText="1"/>
    </xf>
    <xf numFmtId="0" fontId="4" fillId="0" borderId="1" xfId="3" applyFont="1" applyAlignment="1">
      <alignment vertical="center" wrapText="1"/>
    </xf>
    <xf numFmtId="0" fontId="4" fillId="4" borderId="1" xfId="3" applyFont="1" applyFill="1" applyBorder="1" applyAlignment="1">
      <alignment vertical="center" wrapText="1"/>
    </xf>
    <xf numFmtId="0" fontId="10" fillId="0" borderId="1" xfId="3" applyFont="1" applyAlignment="1">
      <alignment vertical="center"/>
    </xf>
    <xf numFmtId="0" fontId="13" fillId="0" borderId="1" xfId="3" applyFont="1" applyAlignment="1">
      <alignment vertical="center"/>
    </xf>
    <xf numFmtId="0" fontId="11" fillId="0" borderId="1" xfId="3" applyFont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5" fillId="3" borderId="4" xfId="0" quotePrefix="1" applyFont="1" applyFill="1" applyBorder="1" applyAlignment="1">
      <alignment horizontal="center" vertical="center" wrapText="1"/>
    </xf>
    <xf numFmtId="0" fontId="5" fillId="3" borderId="5" xfId="0" quotePrefix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16">
    <cellStyle name="Обычный" xfId="0" builtinId="0" customBuiltin="1"/>
    <cellStyle name="Обычный 10" xfId="13"/>
    <cellStyle name="Обычный 101" xfId="1"/>
    <cellStyle name="Обычный 101 2" xfId="3"/>
    <cellStyle name="Обычный 11" xfId="12"/>
    <cellStyle name="Обычный 12" xfId="14"/>
    <cellStyle name="Обычный 13" xfId="11"/>
    <cellStyle name="Обычный 14" xfId="15"/>
    <cellStyle name="Обычный 2" xfId="2"/>
    <cellStyle name="Обычный 3" xfId="4"/>
    <cellStyle name="Обычный 4" xfId="5"/>
    <cellStyle name="Обычный 5" xfId="7"/>
    <cellStyle name="Обычный 6" xfId="8"/>
    <cellStyle name="Обычный 7" xfId="9"/>
    <cellStyle name="Обычный 8" xfId="6"/>
    <cellStyle name="Обычный 9" xfId="1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38100</xdr:rowOff>
    </xdr:from>
    <xdr:to>
      <xdr:col>6</xdr:col>
      <xdr:colOff>438149</xdr:colOff>
      <xdr:row>10</xdr:row>
      <xdr:rowOff>9525</xdr:rowOff>
    </xdr:to>
    <xdr:sp macro="" textlink="" fLocksText="0">
      <xdr:nvSpPr>
        <xdr:cNvPr id="2" name="Rectangl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="" xmlns:pm="smNativeData" val="SMDATA_13_f+1sZxMAAAAlAAAAZAAAAI0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D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MAAAAAAAAAZgEAAAoAAAAFAAAAyQGQAAAAAADtAwAAMhMAAFEIAAABAAAA"/>
            </a:ext>
          </a:extLst>
        </xdr:cNvSpPr>
      </xdr:nvSpPr>
      <xdr:spPr>
        <a:xfrm>
          <a:off x="28575" y="609600"/>
          <a:ext cx="4067174" cy="13049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lnSpc>
              <a:spcPts val="900"/>
            </a:lnSpc>
            <a:defRPr sz="1000"/>
          </a:pPr>
          <a:r>
            <a:rPr lang="ru-RU" sz="14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Утверждаю: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4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    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Директор филиала   ООО "ГК Фьюжен  Менеджмент"                                   </a:t>
          </a:r>
        </a:p>
        <a:p>
          <a:pPr algn="l" defTabSz="360045" rtl="0">
            <a:lnSpc>
              <a:spcPts val="900"/>
            </a:lnSpc>
            <a:defRPr sz="1000"/>
          </a:pPr>
          <a:endParaRPr/>
        </a:p>
        <a:p>
          <a:pPr algn="l" defTabSz="360045" rtl="0">
            <a:lnSpc>
              <a:spcPts val="900"/>
            </a:lnSpc>
            <a:defRPr sz="1000"/>
          </a:pPr>
          <a:endParaRPr/>
        </a:p>
        <a:p>
          <a:pPr algn="l" defTabSz="360045" rtl="0">
            <a:lnSpc>
              <a:spcPts val="1195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______________________________/Архипов А.Н./</a:t>
          </a:r>
        </a:p>
        <a:p>
          <a:pPr algn="l" defTabSz="360045" rtl="0">
            <a:lnSpc>
              <a:spcPts val="1100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09» января 2025г.</a:t>
          </a:r>
        </a:p>
        <a:p>
          <a:pPr algn="l" defTabSz="360045" rtl="0">
            <a:lnSpc>
              <a:spcPts val="1100"/>
            </a:lnSpc>
            <a:defRPr sz="1000"/>
          </a:pPr>
          <a:endParaRPr/>
        </a:p>
        <a:p>
          <a:pPr algn="l" defTabSz="360045" rtl="0">
            <a:lnSpc>
              <a:spcPts val="1100"/>
            </a:lnSpc>
            <a:defRPr sz="1000"/>
          </a:pPr>
          <a:endParaRPr/>
        </a:p>
      </xdr:txBody>
    </xdr:sp>
    <xdr:clientData/>
  </xdr:twoCellAnchor>
  <xdr:twoCellAnchor editAs="oneCell">
    <xdr:from>
      <xdr:col>8</xdr:col>
      <xdr:colOff>0</xdr:colOff>
      <xdr:row>3</xdr:row>
      <xdr:rowOff>66675</xdr:rowOff>
    </xdr:from>
    <xdr:to>
      <xdr:col>13</xdr:col>
      <xdr:colOff>228600</xdr:colOff>
      <xdr:row>10</xdr:row>
      <xdr:rowOff>46990</xdr:rowOff>
    </xdr:to>
    <xdr:sp macro="" textlink="" fLocksText="0">
      <xdr:nvSpPr>
        <xdr:cNvPr id="3" name="Rectangl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extLst>
            <a:ext uri="smNativeData">
              <pm:smNativeData xmlns="" xmlns:pm="smNativeData" val="SMDATA_13_f+1sZxMAAAAlAAAAZAAAAI0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D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MAAAAIAAAAZgEAAAoAAAANAAAA/QCCAeAdAADtAwAAFBQAABUIAAABAAAA"/>
            </a:ext>
          </a:extLst>
        </xdr:cNvSpPr>
      </xdr:nvSpPr>
      <xdr:spPr>
        <a:xfrm>
          <a:off x="4876800" y="638175"/>
          <a:ext cx="3276600" cy="13138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lnSpc>
              <a:spcPts val="900"/>
            </a:lnSpc>
            <a:defRPr sz="1000"/>
          </a:pPr>
          <a:r>
            <a:rPr lang="ru-RU" sz="16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Согласовано: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6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Руководитель образовательного учреждения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____________________________________________                                       </a:t>
          </a:r>
        </a:p>
        <a:p>
          <a:pPr algn="l" defTabSz="360045" rtl="0">
            <a:lnSpc>
              <a:spcPts val="900"/>
            </a:lnSpc>
            <a:defRPr sz="1000"/>
          </a:pPr>
          <a:endParaRPr/>
        </a:p>
        <a:p>
          <a:pPr algn="l" defTabSz="360045" rtl="0">
            <a:lnSpc>
              <a:spcPts val="900"/>
            </a:lnSpc>
            <a:defRPr sz="1000"/>
          </a:pPr>
          <a:endParaRPr/>
        </a:p>
        <a:p>
          <a:pPr algn="l" defTabSz="360045" rtl="0">
            <a:lnSpc>
              <a:spcPts val="1195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_______________________/____________/</a:t>
          </a:r>
        </a:p>
        <a:p>
          <a:pPr algn="l" defTabSz="360045" rtl="0">
            <a:lnSpc>
              <a:spcPts val="1195"/>
            </a:lnSpc>
            <a:defRPr sz="1000"/>
          </a:pPr>
          <a:endParaRPr/>
        </a:p>
        <a:p>
          <a:pPr algn="l" defTabSz="360045" rtl="0">
            <a:lnSpc>
              <a:spcPts val="1100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«____»_________________________2024г.</a:t>
          </a:r>
        </a:p>
        <a:p>
          <a:pPr algn="l" defTabSz="360045" rtl="0">
            <a:lnSpc>
              <a:spcPts val="1100"/>
            </a:lnSpc>
            <a:defRPr sz="1000"/>
          </a:pPr>
          <a:endParaRPr/>
        </a:p>
        <a:p>
          <a:pPr algn="l" defTabSz="360045" rtl="0">
            <a:lnSpc>
              <a:spcPts val="1100"/>
            </a:lnSpc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N30"/>
  <sheetViews>
    <sheetView zoomScaleNormal="100" workbookViewId="0">
      <selection activeCell="M19" sqref="M19"/>
    </sheetView>
  </sheetViews>
  <sheetFormatPr defaultRowHeight="15" x14ac:dyDescent="0.25"/>
  <sheetData>
    <row r="14" spans="1:14" ht="19.5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91.5" customHeight="1" x14ac:dyDescent="0.25">
      <c r="A15" s="63" t="s">
        <v>145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ht="19.5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18.75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ht="15.75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 ht="15.75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15.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5.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5.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5.75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5.75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6" spans="1:14" ht="19.5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30" spans="1:14" ht="15.75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</sheetData>
  <mergeCells count="1">
    <mergeCell ref="A15:N1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64" zoomScaleNormal="100" zoomScaleSheetLayoutView="100" workbookViewId="0">
      <selection activeCell="F34" sqref="F34"/>
    </sheetView>
  </sheetViews>
  <sheetFormatPr defaultRowHeight="15" x14ac:dyDescent="0.25"/>
  <cols>
    <col min="1" max="1" width="34" style="39" customWidth="1"/>
    <col min="2" max="2" width="11" style="40" customWidth="1"/>
    <col min="3" max="14" width="11" style="39" customWidth="1"/>
    <col min="15" max="15" width="11.28515625" style="40" customWidth="1"/>
  </cols>
  <sheetData>
    <row r="1" spans="1:15" ht="15.75" customHeight="1" x14ac:dyDescent="0.25">
      <c r="A1" s="15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ht="15.75" x14ac:dyDescent="0.25">
      <c r="A2" s="15" t="s">
        <v>143</v>
      </c>
      <c r="B2" s="18"/>
      <c r="C2" s="18"/>
      <c r="D2" s="18"/>
      <c r="E2" s="18"/>
      <c r="F2" s="18"/>
      <c r="G2" s="18"/>
      <c r="H2" s="18"/>
      <c r="I2" s="18"/>
      <c r="J2" s="19"/>
      <c r="K2" s="18"/>
      <c r="L2" s="18"/>
      <c r="M2" s="18"/>
      <c r="N2" s="18"/>
      <c r="O2" s="17"/>
    </row>
    <row r="3" spans="1:15" x14ac:dyDescent="0.25">
      <c r="A3" s="77" t="s">
        <v>45</v>
      </c>
      <c r="B3" s="68" t="s">
        <v>46</v>
      </c>
      <c r="C3" s="20" t="s">
        <v>47</v>
      </c>
      <c r="D3" s="20" t="s">
        <v>48</v>
      </c>
      <c r="E3" s="68" t="s">
        <v>121</v>
      </c>
      <c r="F3" s="68" t="s">
        <v>49</v>
      </c>
      <c r="G3" s="70" t="s">
        <v>50</v>
      </c>
      <c r="H3" s="70"/>
      <c r="I3" s="70"/>
      <c r="J3" s="70"/>
      <c r="K3" s="70" t="s">
        <v>51</v>
      </c>
      <c r="L3" s="70"/>
      <c r="M3" s="70"/>
      <c r="N3" s="70"/>
      <c r="O3" s="68" t="s">
        <v>52</v>
      </c>
    </row>
    <row r="4" spans="1:15" x14ac:dyDescent="0.25">
      <c r="A4" s="77"/>
      <c r="B4" s="68"/>
      <c r="C4" s="20" t="s">
        <v>53</v>
      </c>
      <c r="D4" s="20" t="s">
        <v>53</v>
      </c>
      <c r="E4" s="68"/>
      <c r="F4" s="68"/>
      <c r="G4" s="21" t="s">
        <v>54</v>
      </c>
      <c r="H4" s="21" t="s">
        <v>55</v>
      </c>
      <c r="I4" s="21" t="s">
        <v>56</v>
      </c>
      <c r="J4" s="21" t="s">
        <v>57</v>
      </c>
      <c r="K4" s="21" t="s">
        <v>58</v>
      </c>
      <c r="L4" s="21" t="s">
        <v>59</v>
      </c>
      <c r="M4" s="21" t="s">
        <v>60</v>
      </c>
      <c r="N4" s="21" t="s">
        <v>61</v>
      </c>
      <c r="O4" s="68"/>
    </row>
    <row r="5" spans="1:15" x14ac:dyDescent="0.25">
      <c r="A5" s="22" t="s">
        <v>0</v>
      </c>
      <c r="B5" s="20"/>
      <c r="C5" s="20"/>
      <c r="D5" s="20"/>
      <c r="E5" s="69" t="s">
        <v>62</v>
      </c>
      <c r="F5" s="69"/>
      <c r="G5" s="21"/>
      <c r="H5" s="21"/>
      <c r="I5" s="21"/>
      <c r="J5" s="21"/>
      <c r="K5" s="21"/>
      <c r="L5" s="21"/>
      <c r="M5" s="21"/>
      <c r="N5" s="21"/>
      <c r="O5" s="20"/>
    </row>
    <row r="6" spans="1:15" x14ac:dyDescent="0.25">
      <c r="A6" s="71" t="s">
        <v>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1:15" ht="30" x14ac:dyDescent="0.25">
      <c r="A7" s="23" t="s">
        <v>7</v>
      </c>
      <c r="B7" s="7">
        <v>260</v>
      </c>
      <c r="C7" s="13">
        <v>12.58</v>
      </c>
      <c r="D7" s="13">
        <v>12.44</v>
      </c>
      <c r="E7" s="13">
        <v>50.23</v>
      </c>
      <c r="F7" s="13">
        <v>316.52999999999997</v>
      </c>
      <c r="G7" s="13">
        <v>13.47</v>
      </c>
      <c r="H7" s="13">
        <v>0.18</v>
      </c>
      <c r="I7" s="13">
        <v>131.5</v>
      </c>
      <c r="J7" s="13">
        <v>2.2400000000000002</v>
      </c>
      <c r="K7" s="13">
        <v>178.06</v>
      </c>
      <c r="L7" s="13">
        <v>224.85</v>
      </c>
      <c r="M7" s="13">
        <v>53.55</v>
      </c>
      <c r="N7" s="13">
        <v>1.1200000000000001</v>
      </c>
      <c r="O7" s="7" t="s">
        <v>63</v>
      </c>
    </row>
    <row r="8" spans="1:15" x14ac:dyDescent="0.25">
      <c r="A8" s="23" t="s">
        <v>138</v>
      </c>
      <c r="B8" s="7">
        <v>60</v>
      </c>
      <c r="C8" s="10">
        <v>3.14</v>
      </c>
      <c r="D8" s="10">
        <v>5.72</v>
      </c>
      <c r="E8" s="10">
        <v>20.95</v>
      </c>
      <c r="F8" s="10">
        <v>113.38</v>
      </c>
      <c r="G8" s="10">
        <v>0.47</v>
      </c>
      <c r="H8" s="10">
        <v>0.04</v>
      </c>
      <c r="I8" s="10">
        <v>70.77</v>
      </c>
      <c r="J8" s="10">
        <v>1.87</v>
      </c>
      <c r="K8" s="10">
        <v>66.63</v>
      </c>
      <c r="L8" s="10">
        <v>52.61</v>
      </c>
      <c r="M8" s="10">
        <v>8.17</v>
      </c>
      <c r="N8" s="10">
        <v>0.55000000000000004</v>
      </c>
      <c r="O8" s="7" t="s">
        <v>64</v>
      </c>
    </row>
    <row r="9" spans="1:15" x14ac:dyDescent="0.25">
      <c r="A9" s="23" t="s">
        <v>14</v>
      </c>
      <c r="B9" s="7">
        <v>30</v>
      </c>
      <c r="C9" s="24">
        <v>2.2799999999999998</v>
      </c>
      <c r="D9" s="24">
        <v>0.24</v>
      </c>
      <c r="E9" s="24">
        <v>14.76</v>
      </c>
      <c r="F9" s="24">
        <v>70.5</v>
      </c>
      <c r="G9" s="24">
        <v>0</v>
      </c>
      <c r="H9" s="24">
        <v>0.06</v>
      </c>
      <c r="I9" s="24">
        <v>0</v>
      </c>
      <c r="J9" s="24">
        <v>0</v>
      </c>
      <c r="K9" s="24">
        <v>6.9</v>
      </c>
      <c r="L9" s="24">
        <v>25.2</v>
      </c>
      <c r="M9" s="24">
        <v>9.9</v>
      </c>
      <c r="N9" s="24">
        <v>0.56999999999999995</v>
      </c>
      <c r="O9" s="7" t="s">
        <v>65</v>
      </c>
    </row>
    <row r="10" spans="1:15" x14ac:dyDescent="0.25">
      <c r="A10" s="23" t="s">
        <v>15</v>
      </c>
      <c r="B10" s="7">
        <v>200</v>
      </c>
      <c r="C10" s="24">
        <v>0</v>
      </c>
      <c r="D10" s="24">
        <v>0</v>
      </c>
      <c r="E10" s="24">
        <v>14.97</v>
      </c>
      <c r="F10" s="24">
        <v>59.85</v>
      </c>
      <c r="G10" s="24">
        <v>7.0000000000000007E-2</v>
      </c>
      <c r="H10" s="24">
        <v>0</v>
      </c>
      <c r="I10" s="24">
        <v>0.35</v>
      </c>
      <c r="J10" s="24">
        <v>0</v>
      </c>
      <c r="K10" s="24">
        <v>3.91</v>
      </c>
      <c r="L10" s="24">
        <v>5.76</v>
      </c>
      <c r="M10" s="24">
        <v>3.08</v>
      </c>
      <c r="N10" s="24">
        <v>0.62</v>
      </c>
      <c r="O10" s="7" t="s">
        <v>66</v>
      </c>
    </row>
    <row r="11" spans="1:15" x14ac:dyDescent="0.25">
      <c r="A11" s="5" t="s">
        <v>18</v>
      </c>
      <c r="B11" s="6">
        <f>SUM(B7:B10)</f>
        <v>550</v>
      </c>
      <c r="C11" s="8">
        <f t="shared" ref="C11:N11" si="0">SUM(C7:C10)</f>
        <v>18</v>
      </c>
      <c r="D11" s="8">
        <f t="shared" si="0"/>
        <v>18.399999999999999</v>
      </c>
      <c r="E11" s="8">
        <f t="shared" si="0"/>
        <v>100.91</v>
      </c>
      <c r="F11" s="8">
        <f t="shared" si="0"/>
        <v>560.26</v>
      </c>
      <c r="G11" s="8">
        <f t="shared" si="0"/>
        <v>14.010000000000002</v>
      </c>
      <c r="H11" s="8">
        <f t="shared" si="0"/>
        <v>0.28000000000000003</v>
      </c>
      <c r="I11" s="8">
        <f t="shared" si="0"/>
        <v>202.61999999999998</v>
      </c>
      <c r="J11" s="8">
        <f t="shared" si="0"/>
        <v>4.1100000000000003</v>
      </c>
      <c r="K11" s="8">
        <f t="shared" si="0"/>
        <v>255.5</v>
      </c>
      <c r="L11" s="8">
        <f t="shared" si="0"/>
        <v>308.41999999999996</v>
      </c>
      <c r="M11" s="8">
        <f t="shared" si="0"/>
        <v>74.7</v>
      </c>
      <c r="N11" s="8">
        <f t="shared" si="0"/>
        <v>2.8600000000000003</v>
      </c>
      <c r="O11" s="6"/>
    </row>
    <row r="12" spans="1:15" x14ac:dyDescent="0.25">
      <c r="A12" s="64" t="s">
        <v>19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</row>
    <row r="13" spans="1:15" ht="30" x14ac:dyDescent="0.25">
      <c r="A13" s="25" t="s">
        <v>22</v>
      </c>
      <c r="B13" s="7">
        <v>100</v>
      </c>
      <c r="C13" s="51">
        <v>1.22</v>
      </c>
      <c r="D13" s="51">
        <v>7.09</v>
      </c>
      <c r="E13" s="51">
        <v>6.49</v>
      </c>
      <c r="F13" s="51">
        <v>95.83</v>
      </c>
      <c r="G13" s="51">
        <v>4.7</v>
      </c>
      <c r="H13" s="51">
        <v>0.06</v>
      </c>
      <c r="I13" s="51">
        <v>1880</v>
      </c>
      <c r="J13" s="51">
        <v>0</v>
      </c>
      <c r="K13" s="51">
        <v>25.38</v>
      </c>
      <c r="L13" s="51">
        <v>51.84</v>
      </c>
      <c r="M13" s="51">
        <v>35.72</v>
      </c>
      <c r="N13" s="51">
        <v>0.66</v>
      </c>
      <c r="O13" s="7" t="s">
        <v>85</v>
      </c>
    </row>
    <row r="14" spans="1:15" x14ac:dyDescent="0.25">
      <c r="A14" s="26" t="s">
        <v>24</v>
      </c>
      <c r="B14" s="7">
        <v>250</v>
      </c>
      <c r="C14" s="51">
        <v>1.92</v>
      </c>
      <c r="D14" s="51">
        <v>3.79</v>
      </c>
      <c r="E14" s="51">
        <v>8.35</v>
      </c>
      <c r="F14" s="51">
        <v>76.2</v>
      </c>
      <c r="G14" s="51">
        <v>29.55</v>
      </c>
      <c r="H14" s="51">
        <v>0.06</v>
      </c>
      <c r="I14" s="51">
        <v>120.65</v>
      </c>
      <c r="J14" s="51">
        <v>5.0000000000000001E-3</v>
      </c>
      <c r="K14" s="51">
        <v>38.42</v>
      </c>
      <c r="L14" s="51">
        <v>45.75</v>
      </c>
      <c r="M14" s="51">
        <v>20.87</v>
      </c>
      <c r="N14" s="51">
        <v>0.71</v>
      </c>
      <c r="O14" s="7" t="s">
        <v>68</v>
      </c>
    </row>
    <row r="15" spans="1:15" x14ac:dyDescent="0.25">
      <c r="A15" s="23" t="s">
        <v>140</v>
      </c>
      <c r="B15" s="7">
        <v>90</v>
      </c>
      <c r="C15" s="10">
        <v>24.34</v>
      </c>
      <c r="D15" s="10">
        <v>21.51</v>
      </c>
      <c r="E15" s="10">
        <v>34.729999999999997</v>
      </c>
      <c r="F15" s="10">
        <v>343.67</v>
      </c>
      <c r="G15" s="10">
        <v>2.62</v>
      </c>
      <c r="H15" s="10">
        <v>0.16</v>
      </c>
      <c r="I15" s="10">
        <v>51.52</v>
      </c>
      <c r="J15" s="10">
        <v>3.01</v>
      </c>
      <c r="K15" s="10">
        <v>241.23</v>
      </c>
      <c r="L15" s="10">
        <v>225.72</v>
      </c>
      <c r="M15" s="10">
        <v>31.96</v>
      </c>
      <c r="N15" s="10">
        <v>1.95</v>
      </c>
      <c r="O15" s="7" t="s">
        <v>131</v>
      </c>
    </row>
    <row r="16" spans="1:15" x14ac:dyDescent="0.25">
      <c r="A16" s="23" t="s">
        <v>30</v>
      </c>
      <c r="B16" s="7">
        <v>180</v>
      </c>
      <c r="C16" s="53">
        <v>6.62</v>
      </c>
      <c r="D16" s="53">
        <v>5.23</v>
      </c>
      <c r="E16" s="53">
        <v>42.3</v>
      </c>
      <c r="F16" s="53">
        <v>242.98</v>
      </c>
      <c r="G16" s="53">
        <v>0</v>
      </c>
      <c r="H16" s="53">
        <v>0.12</v>
      </c>
      <c r="I16" s="53">
        <v>70.7</v>
      </c>
      <c r="J16" s="53">
        <v>0.08</v>
      </c>
      <c r="K16" s="53">
        <v>12.03</v>
      </c>
      <c r="L16" s="53">
        <v>53.17</v>
      </c>
      <c r="M16" s="53">
        <v>9.59</v>
      </c>
      <c r="N16" s="53">
        <v>0.97</v>
      </c>
      <c r="O16" s="7">
        <v>626</v>
      </c>
    </row>
    <row r="17" spans="1:15" x14ac:dyDescent="0.25">
      <c r="A17" s="23" t="s">
        <v>77</v>
      </c>
      <c r="B17" s="7">
        <v>180</v>
      </c>
      <c r="C17" s="10">
        <v>0</v>
      </c>
      <c r="D17" s="10">
        <v>0</v>
      </c>
      <c r="E17" s="10">
        <v>14.97</v>
      </c>
      <c r="F17" s="10">
        <v>59.85</v>
      </c>
      <c r="G17" s="10">
        <v>7.0000000000000007E-2</v>
      </c>
      <c r="H17" s="10">
        <v>0</v>
      </c>
      <c r="I17" s="10">
        <v>0.35</v>
      </c>
      <c r="J17" s="10">
        <v>0</v>
      </c>
      <c r="K17" s="10">
        <v>3.91</v>
      </c>
      <c r="L17" s="10">
        <v>5.76</v>
      </c>
      <c r="M17" s="10">
        <v>3.08</v>
      </c>
      <c r="N17" s="10">
        <v>0.62</v>
      </c>
      <c r="O17" s="7" t="s">
        <v>64</v>
      </c>
    </row>
    <row r="18" spans="1:15" x14ac:dyDescent="0.25">
      <c r="A18" s="23" t="s">
        <v>34</v>
      </c>
      <c r="B18" s="7">
        <v>30</v>
      </c>
      <c r="C18" s="24">
        <v>1.98</v>
      </c>
      <c r="D18" s="24">
        <v>0.36</v>
      </c>
      <c r="E18" s="24">
        <v>10.02</v>
      </c>
      <c r="F18" s="24">
        <v>52.2</v>
      </c>
      <c r="G18" s="24">
        <v>0</v>
      </c>
      <c r="H18" s="24">
        <v>0.06</v>
      </c>
      <c r="I18" s="24">
        <v>0</v>
      </c>
      <c r="J18" s="24">
        <v>0</v>
      </c>
      <c r="K18" s="24">
        <v>9.9</v>
      </c>
      <c r="L18" s="24">
        <v>58.2</v>
      </c>
      <c r="M18" s="24">
        <v>17.100000000000001</v>
      </c>
      <c r="N18" s="24">
        <v>1.35</v>
      </c>
      <c r="O18" s="7" t="s">
        <v>64</v>
      </c>
    </row>
    <row r="19" spans="1:15" x14ac:dyDescent="0.25">
      <c r="A19" s="23" t="s">
        <v>14</v>
      </c>
      <c r="B19" s="7">
        <v>30</v>
      </c>
      <c r="C19" s="24">
        <v>2.2799999999999998</v>
      </c>
      <c r="D19" s="24">
        <v>0.24</v>
      </c>
      <c r="E19" s="24">
        <v>14.76</v>
      </c>
      <c r="F19" s="24">
        <v>70.5</v>
      </c>
      <c r="G19" s="24">
        <v>0</v>
      </c>
      <c r="H19" s="24">
        <v>0.06</v>
      </c>
      <c r="I19" s="24">
        <v>0</v>
      </c>
      <c r="J19" s="24">
        <v>0</v>
      </c>
      <c r="K19" s="24">
        <v>6.9</v>
      </c>
      <c r="L19" s="24">
        <v>25.2</v>
      </c>
      <c r="M19" s="24">
        <v>9.9</v>
      </c>
      <c r="N19" s="24">
        <v>0.56999999999999995</v>
      </c>
      <c r="O19" s="7" t="s">
        <v>65</v>
      </c>
    </row>
    <row r="20" spans="1:15" s="1" customFormat="1" x14ac:dyDescent="0.25">
      <c r="A20" s="22" t="s">
        <v>35</v>
      </c>
      <c r="B20" s="6">
        <f>SUM(B13:B19)</f>
        <v>860</v>
      </c>
      <c r="C20" s="8">
        <f t="shared" ref="C20:N20" si="1">SUM(C13:C19)</f>
        <v>38.36</v>
      </c>
      <c r="D20" s="8">
        <f t="shared" si="1"/>
        <v>38.220000000000006</v>
      </c>
      <c r="E20" s="8">
        <f t="shared" si="1"/>
        <v>131.61999999999998</v>
      </c>
      <c r="F20" s="8">
        <f t="shared" si="1"/>
        <v>941.23000000000013</v>
      </c>
      <c r="G20" s="8">
        <f t="shared" si="1"/>
        <v>36.94</v>
      </c>
      <c r="H20" s="8">
        <f t="shared" si="1"/>
        <v>0.52</v>
      </c>
      <c r="I20" s="8">
        <f t="shared" si="1"/>
        <v>2123.2199999999998</v>
      </c>
      <c r="J20" s="8">
        <f t="shared" si="1"/>
        <v>3.0949999999999998</v>
      </c>
      <c r="K20" s="8">
        <f t="shared" si="1"/>
        <v>337.76999999999992</v>
      </c>
      <c r="L20" s="8">
        <f t="shared" si="1"/>
        <v>465.64</v>
      </c>
      <c r="M20" s="8">
        <f t="shared" si="1"/>
        <v>128.22000000000003</v>
      </c>
      <c r="N20" s="8">
        <f t="shared" si="1"/>
        <v>6.83</v>
      </c>
      <c r="O20" s="6"/>
    </row>
    <row r="21" spans="1:15" s="1" customFormat="1" x14ac:dyDescent="0.25">
      <c r="A21" s="22" t="s">
        <v>36</v>
      </c>
      <c r="B21" s="27">
        <f t="shared" ref="B21:N21" si="2">B11+B20</f>
        <v>1410</v>
      </c>
      <c r="C21" s="11">
        <f t="shared" si="2"/>
        <v>56.36</v>
      </c>
      <c r="D21" s="11">
        <f t="shared" si="2"/>
        <v>56.620000000000005</v>
      </c>
      <c r="E21" s="11">
        <f t="shared" si="2"/>
        <v>232.52999999999997</v>
      </c>
      <c r="F21" s="11">
        <f t="shared" si="2"/>
        <v>1501.4900000000002</v>
      </c>
      <c r="G21" s="11">
        <f t="shared" si="2"/>
        <v>50.95</v>
      </c>
      <c r="H21" s="11">
        <f t="shared" si="2"/>
        <v>0.8</v>
      </c>
      <c r="I21" s="11">
        <f t="shared" si="2"/>
        <v>2325.8399999999997</v>
      </c>
      <c r="J21" s="11">
        <f t="shared" si="2"/>
        <v>7.2050000000000001</v>
      </c>
      <c r="K21" s="11">
        <f t="shared" si="2"/>
        <v>593.27</v>
      </c>
      <c r="L21" s="11">
        <f t="shared" si="2"/>
        <v>774.06</v>
      </c>
      <c r="M21" s="11">
        <f t="shared" si="2"/>
        <v>202.92000000000002</v>
      </c>
      <c r="N21" s="11">
        <f t="shared" si="2"/>
        <v>9.6900000000000013</v>
      </c>
      <c r="O21" s="27"/>
    </row>
    <row r="22" spans="1:15" x14ac:dyDescent="0.25">
      <c r="A22" s="22" t="s">
        <v>1</v>
      </c>
      <c r="B22" s="28"/>
      <c r="C22" s="12"/>
      <c r="D22" s="12"/>
      <c r="E22" s="67" t="s">
        <v>62</v>
      </c>
      <c r="F22" s="67"/>
      <c r="G22" s="12"/>
      <c r="H22" s="12"/>
      <c r="I22" s="12"/>
      <c r="J22" s="12"/>
      <c r="K22" s="12"/>
      <c r="L22" s="12"/>
      <c r="M22" s="12"/>
      <c r="N22" s="12"/>
      <c r="O22" s="28"/>
    </row>
    <row r="23" spans="1:15" x14ac:dyDescent="0.25">
      <c r="A23" s="74" t="s">
        <v>6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6"/>
    </row>
    <row r="24" spans="1:15" ht="30" x14ac:dyDescent="0.25">
      <c r="A24" s="25" t="s">
        <v>8</v>
      </c>
      <c r="B24" s="7">
        <v>180</v>
      </c>
      <c r="C24" s="10">
        <v>29.52</v>
      </c>
      <c r="D24" s="10">
        <v>19.260000000000002</v>
      </c>
      <c r="E24" s="10">
        <v>42.44</v>
      </c>
      <c r="F24" s="10">
        <v>466.48</v>
      </c>
      <c r="G24" s="10">
        <v>0.96</v>
      </c>
      <c r="H24" s="10">
        <v>0.18</v>
      </c>
      <c r="I24" s="10">
        <v>174.96</v>
      </c>
      <c r="J24" s="10">
        <v>2.41</v>
      </c>
      <c r="K24" s="10">
        <v>322.74</v>
      </c>
      <c r="L24" s="10">
        <v>392.5</v>
      </c>
      <c r="M24" s="10">
        <v>45.67</v>
      </c>
      <c r="N24" s="10">
        <v>1.0900000000000001</v>
      </c>
      <c r="O24" s="7" t="s">
        <v>69</v>
      </c>
    </row>
    <row r="25" spans="1:15" x14ac:dyDescent="0.25">
      <c r="A25" s="25" t="s">
        <v>10</v>
      </c>
      <c r="B25" s="7">
        <v>150</v>
      </c>
      <c r="C25" s="24">
        <v>0.6</v>
      </c>
      <c r="D25" s="24">
        <v>2.6</v>
      </c>
      <c r="E25" s="24">
        <v>14.7</v>
      </c>
      <c r="F25" s="24">
        <v>70.5</v>
      </c>
      <c r="G25" s="24">
        <v>15</v>
      </c>
      <c r="H25" s="24">
        <v>0.05</v>
      </c>
      <c r="I25" s="24">
        <v>62.5</v>
      </c>
      <c r="J25" s="24">
        <v>0</v>
      </c>
      <c r="K25" s="24">
        <v>24</v>
      </c>
      <c r="L25" s="24">
        <v>16.5</v>
      </c>
      <c r="M25" s="24">
        <v>13.5</v>
      </c>
      <c r="N25" s="24">
        <v>3.3</v>
      </c>
      <c r="O25" s="7" t="s">
        <v>70</v>
      </c>
    </row>
    <row r="26" spans="1:15" x14ac:dyDescent="0.25">
      <c r="A26" s="23" t="s">
        <v>113</v>
      </c>
      <c r="B26" s="7">
        <v>10</v>
      </c>
      <c r="C26" s="24">
        <v>0.5</v>
      </c>
      <c r="D26" s="24">
        <v>8.25</v>
      </c>
      <c r="E26" s="24">
        <v>0.08</v>
      </c>
      <c r="F26" s="24">
        <v>74.8</v>
      </c>
      <c r="G26" s="24">
        <v>0</v>
      </c>
      <c r="H26" s="24">
        <v>0</v>
      </c>
      <c r="I26" s="24">
        <v>65.3</v>
      </c>
      <c r="J26" s="24">
        <v>0.15</v>
      </c>
      <c r="K26" s="24">
        <v>1.2</v>
      </c>
      <c r="L26" s="24">
        <v>1.9</v>
      </c>
      <c r="M26" s="24">
        <v>0</v>
      </c>
      <c r="N26" s="24">
        <v>0.02</v>
      </c>
      <c r="O26" s="7" t="s">
        <v>114</v>
      </c>
    </row>
    <row r="27" spans="1:15" x14ac:dyDescent="0.25">
      <c r="A27" s="23" t="s">
        <v>14</v>
      </c>
      <c r="B27" s="7">
        <v>30</v>
      </c>
      <c r="C27" s="24">
        <v>2.2799999999999998</v>
      </c>
      <c r="D27" s="24">
        <v>0.24</v>
      </c>
      <c r="E27" s="24">
        <v>14.76</v>
      </c>
      <c r="F27" s="24">
        <v>70.5</v>
      </c>
      <c r="G27" s="24">
        <v>0</v>
      </c>
      <c r="H27" s="24">
        <v>0.06</v>
      </c>
      <c r="I27" s="24">
        <v>0</v>
      </c>
      <c r="J27" s="24">
        <v>0</v>
      </c>
      <c r="K27" s="24">
        <v>6.9</v>
      </c>
      <c r="L27" s="24">
        <v>25.2</v>
      </c>
      <c r="M27" s="24">
        <v>9.9</v>
      </c>
      <c r="N27" s="24">
        <v>0.56999999999999995</v>
      </c>
      <c r="O27" s="7" t="s">
        <v>76</v>
      </c>
    </row>
    <row r="28" spans="1:15" ht="30" x14ac:dyDescent="0.25">
      <c r="A28" s="23" t="s">
        <v>17</v>
      </c>
      <c r="B28" s="7">
        <v>200</v>
      </c>
      <c r="C28" s="24">
        <v>4.84</v>
      </c>
      <c r="D28" s="24">
        <v>3.7</v>
      </c>
      <c r="E28" s="24">
        <v>15.6</v>
      </c>
      <c r="F28" s="24">
        <v>117.02</v>
      </c>
      <c r="G28" s="24">
        <v>1.3</v>
      </c>
      <c r="H28" s="24">
        <v>7.0000000000000007E-2</v>
      </c>
      <c r="I28" s="24">
        <v>22</v>
      </c>
      <c r="J28" s="24">
        <v>0.03</v>
      </c>
      <c r="K28" s="24">
        <v>124.94</v>
      </c>
      <c r="L28" s="24">
        <v>136.4</v>
      </c>
      <c r="M28" s="24">
        <v>33.520000000000003</v>
      </c>
      <c r="N28" s="24">
        <v>0.5</v>
      </c>
      <c r="O28" s="7" t="s">
        <v>84</v>
      </c>
    </row>
    <row r="29" spans="1:15" x14ac:dyDescent="0.25">
      <c r="A29" s="29" t="s">
        <v>18</v>
      </c>
      <c r="B29" s="6">
        <f t="shared" ref="B29:N29" si="3">SUM(B24:B28)</f>
        <v>570</v>
      </c>
      <c r="C29" s="8">
        <f t="shared" si="3"/>
        <v>37.739999999999995</v>
      </c>
      <c r="D29" s="8">
        <f t="shared" si="3"/>
        <v>34.050000000000004</v>
      </c>
      <c r="E29" s="8">
        <f>SUM(E24:E28)</f>
        <v>87.58</v>
      </c>
      <c r="F29" s="8">
        <f t="shared" si="3"/>
        <v>799.3</v>
      </c>
      <c r="G29" s="8">
        <f t="shared" si="3"/>
        <v>17.260000000000002</v>
      </c>
      <c r="H29" s="8">
        <f t="shared" si="3"/>
        <v>0.36</v>
      </c>
      <c r="I29" s="8">
        <f t="shared" si="3"/>
        <v>324.76</v>
      </c>
      <c r="J29" s="8">
        <f t="shared" si="3"/>
        <v>2.59</v>
      </c>
      <c r="K29" s="8">
        <f t="shared" si="3"/>
        <v>479.78</v>
      </c>
      <c r="L29" s="8">
        <f t="shared" si="3"/>
        <v>572.5</v>
      </c>
      <c r="M29" s="8">
        <f t="shared" si="3"/>
        <v>102.59</v>
      </c>
      <c r="N29" s="8">
        <f t="shared" si="3"/>
        <v>5.4799999999999995</v>
      </c>
      <c r="O29" s="6"/>
    </row>
    <row r="30" spans="1:15" x14ac:dyDescent="0.25">
      <c r="A30" s="64" t="s">
        <v>19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6"/>
    </row>
    <row r="31" spans="1:15" ht="45" x14ac:dyDescent="0.25">
      <c r="A31" s="23" t="s">
        <v>39</v>
      </c>
      <c r="B31" s="7">
        <v>100</v>
      </c>
      <c r="C31" s="51">
        <v>0.7</v>
      </c>
      <c r="D31" s="51">
        <v>0.1</v>
      </c>
      <c r="E31" s="51">
        <v>1.9</v>
      </c>
      <c r="F31" s="51">
        <v>11</v>
      </c>
      <c r="G31" s="51">
        <v>10</v>
      </c>
      <c r="H31" s="51">
        <v>0.03</v>
      </c>
      <c r="I31" s="51">
        <v>10</v>
      </c>
      <c r="J31" s="51">
        <v>0</v>
      </c>
      <c r="K31" s="51">
        <v>23</v>
      </c>
      <c r="L31" s="51">
        <v>42</v>
      </c>
      <c r="M31" s="51">
        <v>14</v>
      </c>
      <c r="N31" s="51">
        <v>0.9</v>
      </c>
      <c r="O31" s="7" t="s">
        <v>100</v>
      </c>
    </row>
    <row r="32" spans="1:15" ht="30" x14ac:dyDescent="0.25">
      <c r="A32" s="23" t="s">
        <v>26</v>
      </c>
      <c r="B32" s="28">
        <v>250</v>
      </c>
      <c r="C32" s="52">
        <v>7.19</v>
      </c>
      <c r="D32" s="52">
        <v>7.99</v>
      </c>
      <c r="E32" s="52">
        <v>32.22</v>
      </c>
      <c r="F32" s="52">
        <v>174.05</v>
      </c>
      <c r="G32" s="52">
        <v>16.5</v>
      </c>
      <c r="H32" s="52">
        <v>0.11</v>
      </c>
      <c r="I32" s="52">
        <v>86.74</v>
      </c>
      <c r="J32" s="52">
        <v>0</v>
      </c>
      <c r="K32" s="52">
        <v>16.079999999999998</v>
      </c>
      <c r="L32" s="52">
        <v>82.35</v>
      </c>
      <c r="M32" s="52">
        <v>33.51</v>
      </c>
      <c r="N32" s="52">
        <v>1.1399999999999999</v>
      </c>
      <c r="O32" s="28" t="s">
        <v>79</v>
      </c>
    </row>
    <row r="33" spans="1:15" x14ac:dyDescent="0.25">
      <c r="A33" s="23" t="s">
        <v>29</v>
      </c>
      <c r="B33" s="28">
        <v>100</v>
      </c>
      <c r="C33" s="12">
        <v>10.199999999999999</v>
      </c>
      <c r="D33" s="12">
        <v>9.8000000000000007</v>
      </c>
      <c r="E33" s="12">
        <v>9.65</v>
      </c>
      <c r="F33" s="12">
        <v>198.86</v>
      </c>
      <c r="G33" s="12">
        <v>2.52</v>
      </c>
      <c r="H33" s="12">
        <v>0.08</v>
      </c>
      <c r="I33" s="12">
        <v>47.75</v>
      </c>
      <c r="J33" s="12">
        <v>1.4</v>
      </c>
      <c r="K33" s="12">
        <v>259</v>
      </c>
      <c r="L33" s="12">
        <v>132.13999999999999</v>
      </c>
      <c r="M33" s="12">
        <v>31.23</v>
      </c>
      <c r="N33" s="12">
        <v>0.62</v>
      </c>
      <c r="O33" s="28" t="s">
        <v>80</v>
      </c>
    </row>
    <row r="34" spans="1:15" x14ac:dyDescent="0.25">
      <c r="A34" s="23" t="s">
        <v>122</v>
      </c>
      <c r="B34" s="49">
        <v>180</v>
      </c>
      <c r="C34" s="51">
        <v>3.98</v>
      </c>
      <c r="D34" s="51">
        <v>9.11</v>
      </c>
      <c r="E34" s="51">
        <v>27.16</v>
      </c>
      <c r="F34" s="51">
        <v>239.3</v>
      </c>
      <c r="G34" s="51">
        <v>32.04</v>
      </c>
      <c r="H34" s="51">
        <v>0.17</v>
      </c>
      <c r="I34" s="51">
        <v>34.28</v>
      </c>
      <c r="J34" s="51">
        <v>0.06</v>
      </c>
      <c r="K34" s="51">
        <v>50.42</v>
      </c>
      <c r="L34" s="51">
        <v>117.43</v>
      </c>
      <c r="M34" s="51">
        <v>40.340000000000003</v>
      </c>
      <c r="N34" s="51">
        <v>1.48</v>
      </c>
      <c r="O34" s="28" t="s">
        <v>98</v>
      </c>
    </row>
    <row r="35" spans="1:15" x14ac:dyDescent="0.25">
      <c r="A35" s="23" t="s">
        <v>33</v>
      </c>
      <c r="B35" s="28">
        <v>180</v>
      </c>
      <c r="C35" s="9">
        <v>0.67</v>
      </c>
      <c r="D35" s="9">
        <v>0</v>
      </c>
      <c r="E35" s="9">
        <v>19.190000000000001</v>
      </c>
      <c r="F35" s="9">
        <v>70.47</v>
      </c>
      <c r="G35" s="9">
        <v>23.4</v>
      </c>
      <c r="H35" s="9">
        <v>0.17999999999999997</v>
      </c>
      <c r="I35" s="9">
        <v>9</v>
      </c>
      <c r="J35" s="9">
        <v>0</v>
      </c>
      <c r="K35" s="9">
        <v>16.469999999999995</v>
      </c>
      <c r="L35" s="9">
        <v>16.2</v>
      </c>
      <c r="M35" s="9">
        <v>10.8</v>
      </c>
      <c r="N35" s="9">
        <v>0.75</v>
      </c>
      <c r="O35" s="28" t="s">
        <v>82</v>
      </c>
    </row>
    <row r="36" spans="1:15" x14ac:dyDescent="0.25">
      <c r="A36" s="23" t="s">
        <v>34</v>
      </c>
      <c r="B36" s="28">
        <v>30</v>
      </c>
      <c r="C36" s="9">
        <v>1.98</v>
      </c>
      <c r="D36" s="9">
        <v>0.36</v>
      </c>
      <c r="E36" s="9">
        <v>10.02</v>
      </c>
      <c r="F36" s="9">
        <v>52.2</v>
      </c>
      <c r="G36" s="9">
        <v>0</v>
      </c>
      <c r="H36" s="9">
        <v>0.06</v>
      </c>
      <c r="I36" s="9">
        <v>0</v>
      </c>
      <c r="J36" s="9">
        <v>0</v>
      </c>
      <c r="K36" s="9">
        <v>9.9</v>
      </c>
      <c r="L36" s="9">
        <v>58.2</v>
      </c>
      <c r="M36" s="9">
        <v>17.100000000000001</v>
      </c>
      <c r="N36" s="9">
        <v>1.35</v>
      </c>
      <c r="O36" s="28" t="s">
        <v>64</v>
      </c>
    </row>
    <row r="37" spans="1:15" x14ac:dyDescent="0.25">
      <c r="A37" s="23" t="s">
        <v>14</v>
      </c>
      <c r="B37" s="28">
        <v>30</v>
      </c>
      <c r="C37" s="9">
        <v>2.2799999999999998</v>
      </c>
      <c r="D37" s="9">
        <v>0.24</v>
      </c>
      <c r="E37" s="9">
        <v>14.76</v>
      </c>
      <c r="F37" s="9">
        <v>70.5</v>
      </c>
      <c r="G37" s="9">
        <v>0</v>
      </c>
      <c r="H37" s="9">
        <v>0.06</v>
      </c>
      <c r="I37" s="9">
        <v>0</v>
      </c>
      <c r="J37" s="9">
        <v>0</v>
      </c>
      <c r="K37" s="9">
        <v>6.9</v>
      </c>
      <c r="L37" s="9">
        <v>25.2</v>
      </c>
      <c r="M37" s="9">
        <v>9.9</v>
      </c>
      <c r="N37" s="9">
        <v>0.56999999999999995</v>
      </c>
      <c r="O37" s="28" t="s">
        <v>65</v>
      </c>
    </row>
    <row r="38" spans="1:15" x14ac:dyDescent="0.25">
      <c r="A38" s="22" t="s">
        <v>35</v>
      </c>
      <c r="B38" s="27">
        <f t="shared" ref="B38:N38" si="4">SUM(B31:B37)</f>
        <v>870</v>
      </c>
      <c r="C38" s="11">
        <f t="shared" si="4"/>
        <v>27.000000000000004</v>
      </c>
      <c r="D38" s="11">
        <f>SUM(D31:D37)</f>
        <v>27.599999999999998</v>
      </c>
      <c r="E38" s="11">
        <f t="shared" si="4"/>
        <v>114.89999999999999</v>
      </c>
      <c r="F38" s="11">
        <f t="shared" si="4"/>
        <v>816.38000000000011</v>
      </c>
      <c r="G38" s="11">
        <f t="shared" si="4"/>
        <v>84.460000000000008</v>
      </c>
      <c r="H38" s="11">
        <f t="shared" si="4"/>
        <v>0.69</v>
      </c>
      <c r="I38" s="11">
        <f t="shared" si="4"/>
        <v>187.77</v>
      </c>
      <c r="J38" s="11">
        <f t="shared" si="4"/>
        <v>1.46</v>
      </c>
      <c r="K38" s="11">
        <f t="shared" si="4"/>
        <v>381.76999999999992</v>
      </c>
      <c r="L38" s="11">
        <f t="shared" si="4"/>
        <v>473.52</v>
      </c>
      <c r="M38" s="11">
        <f t="shared" si="4"/>
        <v>156.88</v>
      </c>
      <c r="N38" s="11">
        <f t="shared" si="4"/>
        <v>6.8100000000000005</v>
      </c>
      <c r="O38" s="27"/>
    </row>
    <row r="39" spans="1:15" x14ac:dyDescent="0.25">
      <c r="A39" s="22" t="s">
        <v>36</v>
      </c>
      <c r="B39" s="27">
        <f t="shared" ref="B39:N39" si="5">B28+B38</f>
        <v>1070</v>
      </c>
      <c r="C39" s="27">
        <f t="shared" si="5"/>
        <v>31.840000000000003</v>
      </c>
      <c r="D39" s="27">
        <f t="shared" si="5"/>
        <v>31.299999999999997</v>
      </c>
      <c r="E39" s="27">
        <f t="shared" si="5"/>
        <v>130.5</v>
      </c>
      <c r="F39" s="27">
        <f t="shared" si="5"/>
        <v>933.40000000000009</v>
      </c>
      <c r="G39" s="27">
        <f t="shared" si="5"/>
        <v>85.76</v>
      </c>
      <c r="H39" s="27">
        <f t="shared" si="5"/>
        <v>0.76</v>
      </c>
      <c r="I39" s="27">
        <f t="shared" si="5"/>
        <v>209.77</v>
      </c>
      <c r="J39" s="27">
        <f t="shared" si="5"/>
        <v>1.49</v>
      </c>
      <c r="K39" s="27">
        <f t="shared" si="5"/>
        <v>506.70999999999992</v>
      </c>
      <c r="L39" s="27">
        <f t="shared" si="5"/>
        <v>609.91999999999996</v>
      </c>
      <c r="M39" s="27">
        <f t="shared" si="5"/>
        <v>190.4</v>
      </c>
      <c r="N39" s="27">
        <f t="shared" si="5"/>
        <v>7.3100000000000005</v>
      </c>
      <c r="O39" s="28"/>
    </row>
    <row r="40" spans="1:15" x14ac:dyDescent="0.25">
      <c r="A40" s="5" t="s">
        <v>2</v>
      </c>
      <c r="B40" s="28"/>
      <c r="C40" s="12"/>
      <c r="D40" s="12"/>
      <c r="E40" s="67" t="s">
        <v>62</v>
      </c>
      <c r="F40" s="67"/>
      <c r="G40" s="12"/>
      <c r="H40" s="12"/>
      <c r="I40" s="12"/>
      <c r="J40" s="12"/>
      <c r="K40" s="12"/>
      <c r="L40" s="12"/>
      <c r="M40" s="12"/>
      <c r="N40" s="12"/>
      <c r="O40" s="28"/>
    </row>
    <row r="41" spans="1:15" x14ac:dyDescent="0.25">
      <c r="A41" s="64" t="s">
        <v>6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6"/>
    </row>
    <row r="42" spans="1:15" ht="30" x14ac:dyDescent="0.25">
      <c r="A42" s="23" t="s">
        <v>9</v>
      </c>
      <c r="B42" s="7">
        <v>200</v>
      </c>
      <c r="C42" s="13">
        <v>10.92</v>
      </c>
      <c r="D42" s="13">
        <v>15.52</v>
      </c>
      <c r="E42" s="13">
        <v>48.97</v>
      </c>
      <c r="F42" s="13">
        <v>311.97000000000003</v>
      </c>
      <c r="G42" s="13">
        <v>2.4300000000000002</v>
      </c>
      <c r="H42" s="13">
        <v>0.15</v>
      </c>
      <c r="I42" s="13">
        <v>179.6</v>
      </c>
      <c r="J42" s="13">
        <v>2.68</v>
      </c>
      <c r="K42" s="13">
        <v>152.07</v>
      </c>
      <c r="L42" s="13">
        <v>134.57</v>
      </c>
      <c r="M42" s="13">
        <v>16.91</v>
      </c>
      <c r="N42" s="13">
        <v>1.89</v>
      </c>
      <c r="O42" s="7" t="s">
        <v>83</v>
      </c>
    </row>
    <row r="43" spans="1:15" x14ac:dyDescent="0.25">
      <c r="A43" s="23" t="s">
        <v>11</v>
      </c>
      <c r="B43" s="7">
        <v>95</v>
      </c>
      <c r="C43" s="24">
        <v>3</v>
      </c>
      <c r="D43" s="24">
        <v>2.4</v>
      </c>
      <c r="E43" s="24">
        <v>4.2</v>
      </c>
      <c r="F43" s="24">
        <v>50.4</v>
      </c>
      <c r="G43" s="24">
        <v>11.5</v>
      </c>
      <c r="H43" s="24">
        <v>2.9000000000000005E-2</v>
      </c>
      <c r="I43" s="24">
        <v>0.01</v>
      </c>
      <c r="J43" s="24">
        <v>0</v>
      </c>
      <c r="K43" s="24">
        <v>117.8</v>
      </c>
      <c r="L43" s="24">
        <v>90.3</v>
      </c>
      <c r="M43" s="24">
        <v>14.25</v>
      </c>
      <c r="N43" s="24">
        <v>9.5000000000000001E-2</v>
      </c>
      <c r="O43" s="7" t="s">
        <v>64</v>
      </c>
    </row>
    <row r="44" spans="1:15" x14ac:dyDescent="0.25">
      <c r="A44" s="23" t="s">
        <v>14</v>
      </c>
      <c r="B44" s="7">
        <v>60</v>
      </c>
      <c r="C44" s="24">
        <v>4.5599999999999996</v>
      </c>
      <c r="D44" s="24">
        <v>0.48</v>
      </c>
      <c r="E44" s="24">
        <v>29.52</v>
      </c>
      <c r="F44" s="24">
        <v>141</v>
      </c>
      <c r="G44" s="24">
        <v>0</v>
      </c>
      <c r="H44" s="24">
        <v>0.12</v>
      </c>
      <c r="I44" s="24">
        <v>0</v>
      </c>
      <c r="J44" s="24">
        <v>0</v>
      </c>
      <c r="K44" s="24">
        <v>13.8</v>
      </c>
      <c r="L44" s="24">
        <v>50.4</v>
      </c>
      <c r="M44" s="24">
        <v>19.8</v>
      </c>
      <c r="N44" s="24">
        <v>1.1399999999999999</v>
      </c>
      <c r="O44" s="7" t="s">
        <v>76</v>
      </c>
    </row>
    <row r="45" spans="1:15" x14ac:dyDescent="0.25">
      <c r="A45" s="23" t="s">
        <v>15</v>
      </c>
      <c r="B45" s="7">
        <v>200</v>
      </c>
      <c r="C45" s="24">
        <v>0</v>
      </c>
      <c r="D45" s="24">
        <v>0</v>
      </c>
      <c r="E45" s="24">
        <v>14.97</v>
      </c>
      <c r="F45" s="24">
        <v>59.85</v>
      </c>
      <c r="G45" s="24">
        <v>7.0000000000000007E-2</v>
      </c>
      <c r="H45" s="24">
        <v>0</v>
      </c>
      <c r="I45" s="24">
        <v>0.35</v>
      </c>
      <c r="J45" s="24">
        <v>0</v>
      </c>
      <c r="K45" s="24">
        <v>3.91</v>
      </c>
      <c r="L45" s="24">
        <v>5.76</v>
      </c>
      <c r="M45" s="24">
        <v>3.08</v>
      </c>
      <c r="N45" s="24">
        <v>0.62</v>
      </c>
      <c r="O45" s="7" t="s">
        <v>66</v>
      </c>
    </row>
    <row r="46" spans="1:15" x14ac:dyDescent="0.25">
      <c r="A46" s="5" t="s">
        <v>18</v>
      </c>
      <c r="B46" s="6">
        <f t="shared" ref="B46:N46" si="6">SUM(B42:B45)</f>
        <v>555</v>
      </c>
      <c r="C46" s="8">
        <f t="shared" si="6"/>
        <v>18.48</v>
      </c>
      <c r="D46" s="8">
        <f t="shared" si="6"/>
        <v>18.399999999999999</v>
      </c>
      <c r="E46" s="8">
        <f t="shared" si="6"/>
        <v>97.66</v>
      </c>
      <c r="F46" s="8">
        <f t="shared" si="6"/>
        <v>563.22</v>
      </c>
      <c r="G46" s="8">
        <f t="shared" si="6"/>
        <v>14</v>
      </c>
      <c r="H46" s="8">
        <f t="shared" si="6"/>
        <v>0.29899999999999999</v>
      </c>
      <c r="I46" s="8">
        <f t="shared" si="6"/>
        <v>179.95999999999998</v>
      </c>
      <c r="J46" s="8">
        <f t="shared" si="6"/>
        <v>2.68</v>
      </c>
      <c r="K46" s="8">
        <f t="shared" si="6"/>
        <v>287.58000000000004</v>
      </c>
      <c r="L46" s="8">
        <f t="shared" si="6"/>
        <v>281.02999999999997</v>
      </c>
      <c r="M46" s="8">
        <f t="shared" si="6"/>
        <v>54.04</v>
      </c>
      <c r="N46" s="8">
        <f t="shared" si="6"/>
        <v>3.7450000000000001</v>
      </c>
      <c r="O46" s="6"/>
    </row>
    <row r="47" spans="1:15" x14ac:dyDescent="0.25">
      <c r="A47" s="64" t="s">
        <v>19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6"/>
    </row>
    <row r="48" spans="1:15" x14ac:dyDescent="0.25">
      <c r="A48" s="23" t="s">
        <v>21</v>
      </c>
      <c r="B48" s="7">
        <v>100</v>
      </c>
      <c r="C48" s="51">
        <v>1.54</v>
      </c>
      <c r="D48" s="51">
        <v>10.18</v>
      </c>
      <c r="E48" s="51">
        <v>8.67</v>
      </c>
      <c r="F48" s="51">
        <v>132.88</v>
      </c>
      <c r="G48" s="51">
        <v>10.36</v>
      </c>
      <c r="H48" s="51">
        <v>0.05</v>
      </c>
      <c r="I48" s="51">
        <v>211.36</v>
      </c>
      <c r="J48" s="51">
        <v>0</v>
      </c>
      <c r="K48" s="51">
        <v>22.9</v>
      </c>
      <c r="L48" s="51">
        <v>45.94</v>
      </c>
      <c r="M48" s="51">
        <v>19.95</v>
      </c>
      <c r="N48" s="51">
        <v>0.93</v>
      </c>
      <c r="O48" s="7" t="s">
        <v>72</v>
      </c>
    </row>
    <row r="49" spans="1:15" x14ac:dyDescent="0.25">
      <c r="A49" s="23" t="s">
        <v>25</v>
      </c>
      <c r="B49" s="7">
        <v>250</v>
      </c>
      <c r="C49" s="51">
        <v>5.88</v>
      </c>
      <c r="D49" s="51">
        <v>5.55</v>
      </c>
      <c r="E49" s="51">
        <v>44.753</v>
      </c>
      <c r="F49" s="51">
        <v>179.85</v>
      </c>
      <c r="G49" s="51">
        <v>11.5</v>
      </c>
      <c r="H49" s="51">
        <v>0.23</v>
      </c>
      <c r="I49" s="51">
        <v>201.9</v>
      </c>
      <c r="J49" s="51">
        <v>0</v>
      </c>
      <c r="K49" s="51">
        <v>36.56</v>
      </c>
      <c r="L49" s="51">
        <v>106.76</v>
      </c>
      <c r="M49" s="51">
        <v>38.26</v>
      </c>
      <c r="N49" s="51">
        <v>2.5</v>
      </c>
      <c r="O49" s="7" t="s">
        <v>73</v>
      </c>
    </row>
    <row r="50" spans="1:15" x14ac:dyDescent="0.25">
      <c r="A50" s="23" t="s">
        <v>41</v>
      </c>
      <c r="B50" s="7">
        <v>100</v>
      </c>
      <c r="C50" s="10">
        <v>13.82</v>
      </c>
      <c r="D50" s="10">
        <v>7.19</v>
      </c>
      <c r="E50" s="10">
        <v>3.35</v>
      </c>
      <c r="F50" s="10">
        <v>110.2</v>
      </c>
      <c r="G50" s="10">
        <v>1.2</v>
      </c>
      <c r="H50" s="10">
        <v>0.05</v>
      </c>
      <c r="I50" s="10">
        <v>57.6</v>
      </c>
      <c r="J50" s="10">
        <v>3.18</v>
      </c>
      <c r="K50" s="10">
        <v>252.92</v>
      </c>
      <c r="L50" s="10">
        <v>103.49</v>
      </c>
      <c r="M50" s="10">
        <v>51.13</v>
      </c>
      <c r="N50" s="10">
        <v>0.92</v>
      </c>
      <c r="O50" s="7" t="s">
        <v>91</v>
      </c>
    </row>
    <row r="51" spans="1:15" s="1" customFormat="1" x14ac:dyDescent="0.25">
      <c r="A51" s="23" t="s">
        <v>42</v>
      </c>
      <c r="B51" s="49">
        <v>180</v>
      </c>
      <c r="C51" s="52">
        <v>7.58</v>
      </c>
      <c r="D51" s="52">
        <v>6.43</v>
      </c>
      <c r="E51" s="52">
        <v>34.270000000000003</v>
      </c>
      <c r="F51" s="52">
        <v>225.01</v>
      </c>
      <c r="G51" s="52">
        <v>0</v>
      </c>
      <c r="H51" s="52">
        <v>0.24</v>
      </c>
      <c r="I51" s="52">
        <v>36.46</v>
      </c>
      <c r="J51" s="52">
        <v>0.08</v>
      </c>
      <c r="K51" s="52">
        <v>14.32</v>
      </c>
      <c r="L51" s="52">
        <v>179.99</v>
      </c>
      <c r="M51" s="52">
        <v>119.98</v>
      </c>
      <c r="N51" s="52">
        <v>4.04</v>
      </c>
      <c r="O51" s="7" t="s">
        <v>94</v>
      </c>
    </row>
    <row r="52" spans="1:15" x14ac:dyDescent="0.25">
      <c r="A52" s="23" t="s">
        <v>119</v>
      </c>
      <c r="B52" s="7">
        <v>180</v>
      </c>
      <c r="C52" s="24">
        <v>0.11</v>
      </c>
      <c r="D52" s="24">
        <v>0.02</v>
      </c>
      <c r="E52" s="24">
        <v>20.41</v>
      </c>
      <c r="F52" s="24">
        <v>83.77</v>
      </c>
      <c r="G52" s="24">
        <v>6.12</v>
      </c>
      <c r="H52" s="24">
        <v>0</v>
      </c>
      <c r="I52" s="24">
        <v>0</v>
      </c>
      <c r="J52" s="24">
        <v>0</v>
      </c>
      <c r="K52" s="24">
        <v>5.31</v>
      </c>
      <c r="L52" s="24">
        <v>0</v>
      </c>
      <c r="M52" s="24">
        <v>1.57</v>
      </c>
      <c r="N52" s="24">
        <v>0.12</v>
      </c>
      <c r="O52" s="7">
        <v>480</v>
      </c>
    </row>
    <row r="53" spans="1:15" x14ac:dyDescent="0.25">
      <c r="A53" s="23" t="s">
        <v>34</v>
      </c>
      <c r="B53" s="7">
        <v>30</v>
      </c>
      <c r="C53" s="24">
        <v>1.98</v>
      </c>
      <c r="D53" s="24">
        <v>0.36</v>
      </c>
      <c r="E53" s="24">
        <v>10.02</v>
      </c>
      <c r="F53" s="24">
        <v>52.2</v>
      </c>
      <c r="G53" s="24">
        <v>0</v>
      </c>
      <c r="H53" s="24">
        <v>0.06</v>
      </c>
      <c r="I53" s="24">
        <v>0</v>
      </c>
      <c r="J53" s="24">
        <v>0</v>
      </c>
      <c r="K53" s="24">
        <v>9.9</v>
      </c>
      <c r="L53" s="24">
        <v>58.2</v>
      </c>
      <c r="M53" s="24">
        <v>17.100000000000001</v>
      </c>
      <c r="N53" s="24">
        <v>1.35</v>
      </c>
      <c r="O53" s="7" t="s">
        <v>64</v>
      </c>
    </row>
    <row r="54" spans="1:15" x14ac:dyDescent="0.25">
      <c r="A54" s="23" t="s">
        <v>14</v>
      </c>
      <c r="B54" s="7">
        <v>30</v>
      </c>
      <c r="C54" s="24">
        <v>2.2799999999999998</v>
      </c>
      <c r="D54" s="24">
        <v>0.24</v>
      </c>
      <c r="E54" s="24">
        <v>14.76</v>
      </c>
      <c r="F54" s="24">
        <v>70.5</v>
      </c>
      <c r="G54" s="24">
        <v>0</v>
      </c>
      <c r="H54" s="24">
        <v>0.06</v>
      </c>
      <c r="I54" s="24">
        <v>0</v>
      </c>
      <c r="J54" s="24">
        <v>0</v>
      </c>
      <c r="K54" s="24">
        <v>6.9</v>
      </c>
      <c r="L54" s="24">
        <v>25.2</v>
      </c>
      <c r="M54" s="24">
        <v>9.9</v>
      </c>
      <c r="N54" s="24">
        <v>0.56999999999999995</v>
      </c>
      <c r="O54" s="7" t="s">
        <v>65</v>
      </c>
    </row>
    <row r="55" spans="1:15" x14ac:dyDescent="0.25">
      <c r="A55" s="22" t="s">
        <v>35</v>
      </c>
      <c r="B55" s="6">
        <f>SUM(B48:B54)</f>
        <v>870</v>
      </c>
      <c r="C55" s="8">
        <f t="shared" ref="C55:N55" si="7">SUM(C48:C54)</f>
        <v>33.19</v>
      </c>
      <c r="D55" s="8">
        <f t="shared" si="7"/>
        <v>29.97</v>
      </c>
      <c r="E55" s="8">
        <f t="shared" si="7"/>
        <v>136.233</v>
      </c>
      <c r="F55" s="8">
        <f t="shared" si="7"/>
        <v>854.41000000000008</v>
      </c>
      <c r="G55" s="8">
        <f t="shared" si="7"/>
        <v>29.18</v>
      </c>
      <c r="H55" s="8">
        <f t="shared" si="7"/>
        <v>0.69000000000000017</v>
      </c>
      <c r="I55" s="8">
        <f t="shared" si="7"/>
        <v>507.32</v>
      </c>
      <c r="J55" s="8">
        <f t="shared" si="7"/>
        <v>3.2600000000000002</v>
      </c>
      <c r="K55" s="8">
        <f t="shared" si="7"/>
        <v>348.80999999999995</v>
      </c>
      <c r="L55" s="8">
        <f t="shared" si="7"/>
        <v>519.58000000000004</v>
      </c>
      <c r="M55" s="8">
        <f t="shared" si="7"/>
        <v>257.89</v>
      </c>
      <c r="N55" s="8">
        <f t="shared" si="7"/>
        <v>10.43</v>
      </c>
      <c r="O55" s="6"/>
    </row>
    <row r="56" spans="1:15" x14ac:dyDescent="0.25">
      <c r="A56" s="22" t="s">
        <v>36</v>
      </c>
      <c r="B56" s="27">
        <f t="shared" ref="B56:N56" si="8">B55+B46</f>
        <v>1425</v>
      </c>
      <c r="C56" s="27">
        <f t="shared" si="8"/>
        <v>51.67</v>
      </c>
      <c r="D56" s="27">
        <f t="shared" si="8"/>
        <v>48.37</v>
      </c>
      <c r="E56" s="27">
        <f t="shared" si="8"/>
        <v>233.893</v>
      </c>
      <c r="F56" s="27">
        <f t="shared" si="8"/>
        <v>1417.63</v>
      </c>
      <c r="G56" s="27">
        <f t="shared" si="8"/>
        <v>43.18</v>
      </c>
      <c r="H56" s="27">
        <f t="shared" si="8"/>
        <v>0.9890000000000001</v>
      </c>
      <c r="I56" s="27">
        <f t="shared" si="8"/>
        <v>687.28</v>
      </c>
      <c r="J56" s="27">
        <f t="shared" si="8"/>
        <v>5.94</v>
      </c>
      <c r="K56" s="27">
        <f t="shared" si="8"/>
        <v>636.39</v>
      </c>
      <c r="L56" s="27">
        <f t="shared" si="8"/>
        <v>800.61</v>
      </c>
      <c r="M56" s="27">
        <f t="shared" si="8"/>
        <v>311.93</v>
      </c>
      <c r="N56" s="27">
        <f t="shared" si="8"/>
        <v>14.175000000000001</v>
      </c>
      <c r="O56" s="27"/>
    </row>
    <row r="57" spans="1:15" x14ac:dyDescent="0.25">
      <c r="A57" s="5" t="s">
        <v>3</v>
      </c>
      <c r="B57" s="28"/>
      <c r="C57" s="12"/>
      <c r="D57" s="12"/>
      <c r="E57" s="67" t="s">
        <v>62</v>
      </c>
      <c r="F57" s="67"/>
      <c r="G57" s="12"/>
      <c r="H57" s="12"/>
      <c r="I57" s="12"/>
      <c r="J57" s="12"/>
      <c r="K57" s="12"/>
      <c r="L57" s="12"/>
      <c r="M57" s="12"/>
      <c r="N57" s="12"/>
      <c r="O57" s="28"/>
    </row>
    <row r="58" spans="1:15" x14ac:dyDescent="0.25">
      <c r="A58" s="64" t="s">
        <v>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6"/>
    </row>
    <row r="59" spans="1:15" ht="30" x14ac:dyDescent="0.25">
      <c r="A59" s="23" t="s">
        <v>123</v>
      </c>
      <c r="B59" s="10">
        <v>255</v>
      </c>
      <c r="C59" s="13">
        <v>6.93</v>
      </c>
      <c r="D59" s="13">
        <v>10.79</v>
      </c>
      <c r="E59" s="13">
        <v>32.82</v>
      </c>
      <c r="F59" s="13">
        <v>256.7</v>
      </c>
      <c r="G59" s="13">
        <v>1.42</v>
      </c>
      <c r="H59" s="13">
        <v>0.17</v>
      </c>
      <c r="I59" s="13">
        <v>71.27</v>
      </c>
      <c r="J59" s="13">
        <v>0.14000000000000001</v>
      </c>
      <c r="K59" s="13">
        <v>134.66</v>
      </c>
      <c r="L59" s="13">
        <v>197.39</v>
      </c>
      <c r="M59" s="13">
        <v>56.33</v>
      </c>
      <c r="N59" s="13">
        <v>1.86</v>
      </c>
      <c r="O59" s="7" t="s">
        <v>124</v>
      </c>
    </row>
    <row r="60" spans="1:15" x14ac:dyDescent="0.25">
      <c r="A60" s="23" t="s">
        <v>125</v>
      </c>
      <c r="B60" s="10">
        <v>50</v>
      </c>
      <c r="C60" s="24">
        <v>8.8000000000000007</v>
      </c>
      <c r="D60" s="24">
        <v>10.52</v>
      </c>
      <c r="E60" s="24">
        <v>17.2</v>
      </c>
      <c r="F60" s="24">
        <v>185.2</v>
      </c>
      <c r="G60" s="24">
        <v>10.32</v>
      </c>
      <c r="H60" s="24">
        <v>0.12</v>
      </c>
      <c r="I60" s="24">
        <v>102.54</v>
      </c>
      <c r="J60" s="24">
        <v>2.0499999999999998</v>
      </c>
      <c r="K60" s="24">
        <v>139.5</v>
      </c>
      <c r="L60" s="24">
        <v>101.15</v>
      </c>
      <c r="M60" s="24">
        <v>15.92</v>
      </c>
      <c r="N60" s="24">
        <v>0.75</v>
      </c>
      <c r="O60" s="7" t="s">
        <v>93</v>
      </c>
    </row>
    <row r="61" spans="1:15" x14ac:dyDescent="0.25">
      <c r="A61" s="23" t="s">
        <v>14</v>
      </c>
      <c r="B61" s="10">
        <v>50</v>
      </c>
      <c r="C61" s="24">
        <v>3.8</v>
      </c>
      <c r="D61" s="24">
        <v>0.4</v>
      </c>
      <c r="E61" s="24">
        <v>24.6</v>
      </c>
      <c r="F61" s="24">
        <v>117.5</v>
      </c>
      <c r="G61" s="24">
        <v>0</v>
      </c>
      <c r="H61" s="24">
        <v>0.06</v>
      </c>
      <c r="I61" s="24">
        <v>0</v>
      </c>
      <c r="J61" s="24">
        <v>0</v>
      </c>
      <c r="K61" s="24">
        <v>11.5</v>
      </c>
      <c r="L61" s="24">
        <v>25.2</v>
      </c>
      <c r="M61" s="24">
        <v>16.5</v>
      </c>
      <c r="N61" s="24">
        <v>0.95</v>
      </c>
      <c r="O61" s="7" t="s">
        <v>65</v>
      </c>
    </row>
    <row r="62" spans="1:15" ht="30" x14ac:dyDescent="0.25">
      <c r="A62" s="23" t="s">
        <v>17</v>
      </c>
      <c r="B62" s="10">
        <v>200</v>
      </c>
      <c r="C62" s="24">
        <v>4.84</v>
      </c>
      <c r="D62" s="24">
        <v>3.7</v>
      </c>
      <c r="E62" s="24">
        <v>15.6</v>
      </c>
      <c r="F62" s="24">
        <v>117.02</v>
      </c>
      <c r="G62" s="24">
        <v>1.3</v>
      </c>
      <c r="H62" s="24">
        <v>7.0000000000000007E-2</v>
      </c>
      <c r="I62" s="24">
        <v>22</v>
      </c>
      <c r="J62" s="24">
        <v>0.03</v>
      </c>
      <c r="K62" s="24">
        <v>124.94</v>
      </c>
      <c r="L62" s="24">
        <v>136.4</v>
      </c>
      <c r="M62" s="24">
        <v>33.520000000000003</v>
      </c>
      <c r="N62" s="24">
        <v>0.5</v>
      </c>
      <c r="O62" s="7" t="s">
        <v>84</v>
      </c>
    </row>
    <row r="63" spans="1:15" x14ac:dyDescent="0.25">
      <c r="A63" s="29" t="s">
        <v>18</v>
      </c>
      <c r="B63" s="8">
        <f>SUM(B59:B62)</f>
        <v>555</v>
      </c>
      <c r="C63" s="8">
        <f t="shared" ref="C63:N63" si="9">SUM(C59:C62)</f>
        <v>24.37</v>
      </c>
      <c r="D63" s="8">
        <f t="shared" si="9"/>
        <v>25.409999999999997</v>
      </c>
      <c r="E63" s="8">
        <f t="shared" si="9"/>
        <v>90.22</v>
      </c>
      <c r="F63" s="8">
        <f t="shared" si="9"/>
        <v>676.42</v>
      </c>
      <c r="G63" s="8">
        <f t="shared" si="9"/>
        <v>13.040000000000001</v>
      </c>
      <c r="H63" s="8">
        <f t="shared" si="9"/>
        <v>0.42000000000000004</v>
      </c>
      <c r="I63" s="8">
        <f t="shared" si="9"/>
        <v>195.81</v>
      </c>
      <c r="J63" s="8">
        <f t="shared" si="9"/>
        <v>2.2199999999999998</v>
      </c>
      <c r="K63" s="8">
        <f t="shared" si="9"/>
        <v>410.59999999999997</v>
      </c>
      <c r="L63" s="8">
        <f t="shared" si="9"/>
        <v>460.14</v>
      </c>
      <c r="M63" s="8">
        <f t="shared" si="9"/>
        <v>122.27000000000001</v>
      </c>
      <c r="N63" s="8">
        <f t="shared" si="9"/>
        <v>4.0600000000000005</v>
      </c>
      <c r="O63" s="6"/>
    </row>
    <row r="64" spans="1:15" x14ac:dyDescent="0.25">
      <c r="A64" s="64" t="s">
        <v>19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6"/>
    </row>
    <row r="65" spans="1:15" x14ac:dyDescent="0.25">
      <c r="A65" s="23" t="s">
        <v>23</v>
      </c>
      <c r="B65" s="7">
        <v>100</v>
      </c>
      <c r="C65" s="10">
        <v>1.41</v>
      </c>
      <c r="D65" s="10">
        <v>15.16</v>
      </c>
      <c r="E65" s="10">
        <v>14.16</v>
      </c>
      <c r="F65" s="10">
        <v>152.55000000000001</v>
      </c>
      <c r="G65" s="10">
        <v>8.89</v>
      </c>
      <c r="H65" s="10">
        <v>0.05</v>
      </c>
      <c r="I65" s="10">
        <v>168.54</v>
      </c>
      <c r="J65" s="10">
        <v>0</v>
      </c>
      <c r="K65" s="10">
        <v>309.83</v>
      </c>
      <c r="L65" s="10">
        <v>44.78</v>
      </c>
      <c r="M65" s="10">
        <v>19.29</v>
      </c>
      <c r="N65" s="10">
        <v>0.71</v>
      </c>
      <c r="O65" s="7" t="s">
        <v>89</v>
      </c>
    </row>
    <row r="66" spans="1:15" x14ac:dyDescent="0.25">
      <c r="A66" s="23" t="s">
        <v>27</v>
      </c>
      <c r="B66" s="49">
        <v>250</v>
      </c>
      <c r="C66" s="52">
        <v>1.67</v>
      </c>
      <c r="D66" s="52">
        <v>5.15</v>
      </c>
      <c r="E66" s="52">
        <v>11.7</v>
      </c>
      <c r="F66" s="52">
        <v>100.23</v>
      </c>
      <c r="G66" s="52">
        <v>17.649999999999999</v>
      </c>
      <c r="H66" s="52">
        <v>0.05</v>
      </c>
      <c r="I66" s="52">
        <v>212.11</v>
      </c>
      <c r="J66" s="52">
        <v>0</v>
      </c>
      <c r="K66" s="52">
        <v>32.92</v>
      </c>
      <c r="L66" s="52">
        <v>46.68</v>
      </c>
      <c r="M66" s="52">
        <v>22.34</v>
      </c>
      <c r="N66" s="52">
        <v>1.07</v>
      </c>
      <c r="O66" s="7" t="s">
        <v>86</v>
      </c>
    </row>
    <row r="67" spans="1:15" x14ac:dyDescent="0.25">
      <c r="A67" s="23" t="s">
        <v>139</v>
      </c>
      <c r="B67" s="7">
        <v>280</v>
      </c>
      <c r="C67" s="54">
        <v>28.49</v>
      </c>
      <c r="D67" s="54">
        <v>19.600000000000001</v>
      </c>
      <c r="E67" s="54">
        <v>60.55</v>
      </c>
      <c r="F67" s="54">
        <v>463.3</v>
      </c>
      <c r="G67" s="54">
        <v>5.84</v>
      </c>
      <c r="H67" s="54">
        <v>0.21</v>
      </c>
      <c r="I67" s="54">
        <v>330.82</v>
      </c>
      <c r="J67" s="54">
        <v>3.6</v>
      </c>
      <c r="K67" s="54">
        <v>335</v>
      </c>
      <c r="L67" s="54">
        <v>289.31</v>
      </c>
      <c r="M67" s="54">
        <v>129.22</v>
      </c>
      <c r="N67" s="54">
        <v>2.4900000000000002</v>
      </c>
      <c r="O67" s="7" t="s">
        <v>87</v>
      </c>
    </row>
    <row r="68" spans="1:15" x14ac:dyDescent="0.25">
      <c r="A68" s="23" t="s">
        <v>108</v>
      </c>
      <c r="B68" s="2">
        <v>180</v>
      </c>
      <c r="C68" s="3">
        <v>0.61</v>
      </c>
      <c r="D68" s="3">
        <v>0.25</v>
      </c>
      <c r="E68" s="3">
        <v>11.39</v>
      </c>
      <c r="F68" s="3">
        <v>61.89</v>
      </c>
      <c r="G68" s="3">
        <v>180</v>
      </c>
      <c r="H68" s="3">
        <v>0.01</v>
      </c>
      <c r="I68" s="3">
        <v>147.06</v>
      </c>
      <c r="J68" s="3">
        <v>0</v>
      </c>
      <c r="K68" s="3">
        <v>10.88</v>
      </c>
      <c r="L68" s="3">
        <v>3.06</v>
      </c>
      <c r="M68" s="3">
        <v>3.06</v>
      </c>
      <c r="N68" s="3">
        <v>0.55000000000000004</v>
      </c>
      <c r="O68" s="4" t="s">
        <v>107</v>
      </c>
    </row>
    <row r="69" spans="1:15" x14ac:dyDescent="0.25">
      <c r="A69" s="23" t="s">
        <v>34</v>
      </c>
      <c r="B69" s="7">
        <v>30</v>
      </c>
      <c r="C69" s="24">
        <v>1.98</v>
      </c>
      <c r="D69" s="24">
        <v>0.36</v>
      </c>
      <c r="E69" s="24">
        <v>10.02</v>
      </c>
      <c r="F69" s="24">
        <v>52.2</v>
      </c>
      <c r="G69" s="24">
        <v>0</v>
      </c>
      <c r="H69" s="24">
        <v>0.06</v>
      </c>
      <c r="I69" s="24">
        <v>0</v>
      </c>
      <c r="J69" s="24">
        <v>0</v>
      </c>
      <c r="K69" s="24">
        <v>9.9</v>
      </c>
      <c r="L69" s="24">
        <v>58.2</v>
      </c>
      <c r="M69" s="24">
        <v>17.100000000000001</v>
      </c>
      <c r="N69" s="24">
        <v>1.35</v>
      </c>
      <c r="O69" s="7" t="s">
        <v>64</v>
      </c>
    </row>
    <row r="70" spans="1:15" x14ac:dyDescent="0.25">
      <c r="A70" s="23" t="s">
        <v>14</v>
      </c>
      <c r="B70" s="7">
        <v>30</v>
      </c>
      <c r="C70" s="24">
        <v>2.2799999999999998</v>
      </c>
      <c r="D70" s="24">
        <v>0.24</v>
      </c>
      <c r="E70" s="24">
        <v>14.76</v>
      </c>
      <c r="F70" s="24">
        <v>70.5</v>
      </c>
      <c r="G70" s="24">
        <v>0</v>
      </c>
      <c r="H70" s="24">
        <v>0.06</v>
      </c>
      <c r="I70" s="24">
        <v>0</v>
      </c>
      <c r="J70" s="24">
        <v>0</v>
      </c>
      <c r="K70" s="24">
        <v>6.9</v>
      </c>
      <c r="L70" s="24">
        <v>25.2</v>
      </c>
      <c r="M70" s="24">
        <v>9.9</v>
      </c>
      <c r="N70" s="24">
        <v>0.56999999999999995</v>
      </c>
      <c r="O70" s="7" t="s">
        <v>65</v>
      </c>
    </row>
    <row r="71" spans="1:15" x14ac:dyDescent="0.25">
      <c r="A71" s="22" t="s">
        <v>35</v>
      </c>
      <c r="B71" s="6">
        <f>SUM(B65:B70)</f>
        <v>870</v>
      </c>
      <c r="C71" s="8">
        <f t="shared" ref="C71:N71" si="10">SUM(C65:C70)</f>
        <v>36.44</v>
      </c>
      <c r="D71" s="8">
        <f t="shared" si="10"/>
        <v>40.760000000000005</v>
      </c>
      <c r="E71" s="8">
        <f t="shared" si="10"/>
        <v>122.58</v>
      </c>
      <c r="F71" s="8">
        <f t="shared" si="10"/>
        <v>900.67000000000007</v>
      </c>
      <c r="G71" s="8">
        <f t="shared" si="10"/>
        <v>212.38</v>
      </c>
      <c r="H71" s="8">
        <f t="shared" si="10"/>
        <v>0.44</v>
      </c>
      <c r="I71" s="8">
        <f t="shared" si="10"/>
        <v>858.53</v>
      </c>
      <c r="J71" s="8">
        <f t="shared" si="10"/>
        <v>3.6</v>
      </c>
      <c r="K71" s="8">
        <f t="shared" si="10"/>
        <v>705.43</v>
      </c>
      <c r="L71" s="8">
        <f t="shared" si="10"/>
        <v>467.22999999999996</v>
      </c>
      <c r="M71" s="8">
        <f t="shared" si="10"/>
        <v>200.91</v>
      </c>
      <c r="N71" s="8">
        <f t="shared" si="10"/>
        <v>6.74</v>
      </c>
      <c r="O71" s="6"/>
    </row>
    <row r="72" spans="1:15" x14ac:dyDescent="0.25">
      <c r="A72" s="22" t="s">
        <v>36</v>
      </c>
      <c r="B72" s="6">
        <f t="shared" ref="B72:N72" si="11">B63+B71</f>
        <v>1425</v>
      </c>
      <c r="C72" s="8">
        <f t="shared" si="11"/>
        <v>60.81</v>
      </c>
      <c r="D72" s="8">
        <f t="shared" si="11"/>
        <v>66.17</v>
      </c>
      <c r="E72" s="8">
        <f t="shared" si="11"/>
        <v>212.8</v>
      </c>
      <c r="F72" s="8">
        <f t="shared" si="11"/>
        <v>1577.0900000000001</v>
      </c>
      <c r="G72" s="8">
        <f t="shared" si="11"/>
        <v>225.42</v>
      </c>
      <c r="H72" s="8">
        <f t="shared" si="11"/>
        <v>0.8600000000000001</v>
      </c>
      <c r="I72" s="8">
        <f t="shared" si="11"/>
        <v>1054.3399999999999</v>
      </c>
      <c r="J72" s="8">
        <f t="shared" si="11"/>
        <v>5.82</v>
      </c>
      <c r="K72" s="8">
        <f t="shared" si="11"/>
        <v>1116.03</v>
      </c>
      <c r="L72" s="8">
        <f t="shared" si="11"/>
        <v>927.36999999999989</v>
      </c>
      <c r="M72" s="8">
        <f t="shared" si="11"/>
        <v>323.18</v>
      </c>
      <c r="N72" s="8">
        <f t="shared" si="11"/>
        <v>10.8</v>
      </c>
      <c r="O72" s="7"/>
    </row>
    <row r="73" spans="1:15" x14ac:dyDescent="0.25">
      <c r="A73" s="5" t="s">
        <v>4</v>
      </c>
      <c r="B73" s="28"/>
      <c r="C73" s="12"/>
      <c r="D73" s="12"/>
      <c r="E73" s="67" t="s">
        <v>62</v>
      </c>
      <c r="F73" s="67"/>
      <c r="G73" s="12"/>
      <c r="H73" s="12"/>
      <c r="I73" s="12"/>
      <c r="J73" s="12"/>
      <c r="K73" s="12"/>
      <c r="L73" s="12"/>
      <c r="M73" s="12"/>
      <c r="N73" s="12"/>
      <c r="O73" s="28"/>
    </row>
    <row r="74" spans="1:15" x14ac:dyDescent="0.25">
      <c r="A74" s="64" t="s">
        <v>5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</row>
    <row r="75" spans="1:15" ht="30" x14ac:dyDescent="0.25">
      <c r="A75" s="23" t="s">
        <v>129</v>
      </c>
      <c r="B75" s="7">
        <v>255</v>
      </c>
      <c r="C75" s="13">
        <v>7.61</v>
      </c>
      <c r="D75" s="13">
        <v>8.3000000000000007</v>
      </c>
      <c r="E75" s="13">
        <v>55.57</v>
      </c>
      <c r="F75" s="13">
        <v>324.68</v>
      </c>
      <c r="G75" s="13">
        <v>1.62</v>
      </c>
      <c r="H75" s="13">
        <v>0.09</v>
      </c>
      <c r="I75" s="13">
        <v>68.900000000000006</v>
      </c>
      <c r="J75" s="13">
        <v>0.11</v>
      </c>
      <c r="K75" s="13">
        <v>155.37</v>
      </c>
      <c r="L75" s="13">
        <v>198.38</v>
      </c>
      <c r="M75" s="13">
        <v>45.8</v>
      </c>
      <c r="N75" s="13">
        <v>1.4</v>
      </c>
      <c r="O75" s="7" t="s">
        <v>126</v>
      </c>
    </row>
    <row r="76" spans="1:15" x14ac:dyDescent="0.25">
      <c r="A76" s="30" t="s">
        <v>12</v>
      </c>
      <c r="B76" s="31">
        <v>20</v>
      </c>
      <c r="C76" s="32">
        <v>6.96</v>
      </c>
      <c r="D76" s="32">
        <v>8.8499999999999979</v>
      </c>
      <c r="E76" s="32">
        <v>0</v>
      </c>
      <c r="F76" s="32">
        <v>109.2</v>
      </c>
      <c r="G76" s="32">
        <v>0.21000000000000002</v>
      </c>
      <c r="H76" s="32">
        <v>0.12</v>
      </c>
      <c r="I76" s="32">
        <v>86.4</v>
      </c>
      <c r="J76" s="32">
        <v>0.81</v>
      </c>
      <c r="K76" s="32">
        <v>264</v>
      </c>
      <c r="L76" s="32">
        <v>150</v>
      </c>
      <c r="M76" s="32">
        <v>10.5</v>
      </c>
      <c r="N76" s="32">
        <v>0.3</v>
      </c>
      <c r="O76" s="31" t="s">
        <v>75</v>
      </c>
    </row>
    <row r="77" spans="1:15" x14ac:dyDescent="0.25">
      <c r="A77" s="23" t="s">
        <v>13</v>
      </c>
      <c r="B77" s="7">
        <v>30</v>
      </c>
      <c r="C77" s="10">
        <v>1.17</v>
      </c>
      <c r="D77" s="10">
        <v>9.18</v>
      </c>
      <c r="E77" s="10">
        <v>18.72</v>
      </c>
      <c r="F77" s="10">
        <v>162.6</v>
      </c>
      <c r="G77" s="10">
        <v>12.5</v>
      </c>
      <c r="H77" s="10">
        <v>0.02</v>
      </c>
      <c r="I77" s="10">
        <v>24</v>
      </c>
      <c r="J77" s="10">
        <v>1.1000000000000001</v>
      </c>
      <c r="K77" s="10">
        <v>19.77</v>
      </c>
      <c r="L77" s="10">
        <v>25.17</v>
      </c>
      <c r="M77" s="10">
        <v>3.63</v>
      </c>
      <c r="N77" s="10">
        <v>0.21000000000000002</v>
      </c>
      <c r="O77" s="7" t="s">
        <v>64</v>
      </c>
    </row>
    <row r="78" spans="1:15" x14ac:dyDescent="0.25">
      <c r="A78" s="23" t="s">
        <v>14</v>
      </c>
      <c r="B78" s="7">
        <v>50</v>
      </c>
      <c r="C78" s="24">
        <v>3.8</v>
      </c>
      <c r="D78" s="24">
        <v>0.4</v>
      </c>
      <c r="E78" s="24">
        <v>24.6</v>
      </c>
      <c r="F78" s="24">
        <v>117.5</v>
      </c>
      <c r="G78" s="24">
        <v>0</v>
      </c>
      <c r="H78" s="24">
        <v>0.06</v>
      </c>
      <c r="I78" s="24">
        <v>0</v>
      </c>
      <c r="J78" s="24">
        <v>0</v>
      </c>
      <c r="K78" s="24">
        <v>11.5</v>
      </c>
      <c r="L78" s="24">
        <v>25.2</v>
      </c>
      <c r="M78" s="24">
        <v>16.5</v>
      </c>
      <c r="N78" s="24">
        <v>0.95</v>
      </c>
      <c r="O78" s="7" t="s">
        <v>65</v>
      </c>
    </row>
    <row r="79" spans="1:15" x14ac:dyDescent="0.25">
      <c r="A79" s="23" t="s">
        <v>32</v>
      </c>
      <c r="B79" s="7">
        <v>200</v>
      </c>
      <c r="C79" s="24">
        <v>0.03</v>
      </c>
      <c r="D79" s="24">
        <v>4.0000000000000001E-3</v>
      </c>
      <c r="E79" s="24">
        <v>10.1</v>
      </c>
      <c r="F79" s="24">
        <v>41.26</v>
      </c>
      <c r="G79" s="24">
        <v>1.6</v>
      </c>
      <c r="H79" s="24">
        <v>0</v>
      </c>
      <c r="I79" s="24">
        <v>0.43</v>
      </c>
      <c r="J79" s="24">
        <v>0</v>
      </c>
      <c r="K79" s="24">
        <v>5.37</v>
      </c>
      <c r="L79" s="24">
        <v>6.65</v>
      </c>
      <c r="M79" s="24">
        <v>3.56</v>
      </c>
      <c r="N79" s="24">
        <v>0.63</v>
      </c>
      <c r="O79" s="7" t="s">
        <v>74</v>
      </c>
    </row>
    <row r="80" spans="1:15" x14ac:dyDescent="0.25">
      <c r="A80" s="5" t="s">
        <v>18</v>
      </c>
      <c r="B80" s="6">
        <f t="shared" ref="B80:N80" si="12">SUM(B75:B79)</f>
        <v>555</v>
      </c>
      <c r="C80" s="8">
        <f t="shared" si="12"/>
        <v>19.57</v>
      </c>
      <c r="D80" s="8">
        <f t="shared" si="12"/>
        <v>26.733999999999998</v>
      </c>
      <c r="E80" s="8">
        <f t="shared" si="12"/>
        <v>108.98999999999998</v>
      </c>
      <c r="F80" s="8">
        <f t="shared" si="12"/>
        <v>755.24</v>
      </c>
      <c r="G80" s="8">
        <f t="shared" si="12"/>
        <v>15.93</v>
      </c>
      <c r="H80" s="8">
        <f t="shared" si="12"/>
        <v>0.28999999999999998</v>
      </c>
      <c r="I80" s="8">
        <f t="shared" si="12"/>
        <v>179.73000000000002</v>
      </c>
      <c r="J80" s="8">
        <f t="shared" si="12"/>
        <v>2.02</v>
      </c>
      <c r="K80" s="8">
        <f t="shared" si="12"/>
        <v>456.01</v>
      </c>
      <c r="L80" s="8">
        <f t="shared" si="12"/>
        <v>405.4</v>
      </c>
      <c r="M80" s="8">
        <f t="shared" si="12"/>
        <v>79.990000000000009</v>
      </c>
      <c r="N80" s="8">
        <f t="shared" si="12"/>
        <v>3.4899999999999998</v>
      </c>
      <c r="O80" s="7"/>
    </row>
    <row r="81" spans="1:15" x14ac:dyDescent="0.25">
      <c r="A81" s="64" t="s">
        <v>19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</row>
    <row r="82" spans="1:15" x14ac:dyDescent="0.25">
      <c r="A82" s="23" t="s">
        <v>20</v>
      </c>
      <c r="B82" s="49">
        <v>100</v>
      </c>
      <c r="C82" s="51">
        <v>1.05</v>
      </c>
      <c r="D82" s="51">
        <v>15.14</v>
      </c>
      <c r="E82" s="51">
        <v>10.36</v>
      </c>
      <c r="F82" s="51">
        <v>183.10900000000001</v>
      </c>
      <c r="G82" s="51">
        <v>23</v>
      </c>
      <c r="H82" s="51">
        <v>0.02</v>
      </c>
      <c r="I82" s="51">
        <v>86.07</v>
      </c>
      <c r="J82" s="51">
        <v>0</v>
      </c>
      <c r="K82" s="51">
        <v>28.59</v>
      </c>
      <c r="L82" s="51">
        <v>23.35</v>
      </c>
      <c r="M82" s="51">
        <v>13.37</v>
      </c>
      <c r="N82" s="51">
        <v>0.92</v>
      </c>
      <c r="O82" s="7" t="s">
        <v>67</v>
      </c>
    </row>
    <row r="83" spans="1:15" x14ac:dyDescent="0.25">
      <c r="A83" s="23" t="s">
        <v>28</v>
      </c>
      <c r="B83" s="7">
        <v>250</v>
      </c>
      <c r="C83" s="55">
        <v>2.19</v>
      </c>
      <c r="D83" s="55">
        <v>11</v>
      </c>
      <c r="E83" s="55">
        <v>16.25</v>
      </c>
      <c r="F83" s="55">
        <v>140.62</v>
      </c>
      <c r="G83" s="55">
        <v>16.079999999999998</v>
      </c>
      <c r="H83" s="55">
        <v>0.17499999999999999</v>
      </c>
      <c r="I83" s="55">
        <v>122.813</v>
      </c>
      <c r="J83" s="55">
        <v>0</v>
      </c>
      <c r="K83" s="55">
        <v>357.5</v>
      </c>
      <c r="L83" s="55" t="s">
        <v>141</v>
      </c>
      <c r="M83" s="55">
        <v>24.82</v>
      </c>
      <c r="N83" s="55">
        <v>0.93</v>
      </c>
      <c r="O83" s="7" t="s">
        <v>90</v>
      </c>
    </row>
    <row r="84" spans="1:15" x14ac:dyDescent="0.25">
      <c r="A84" s="33" t="s">
        <v>132</v>
      </c>
      <c r="B84" s="34">
        <v>100</v>
      </c>
      <c r="C84" s="35">
        <v>16.53</v>
      </c>
      <c r="D84" s="35">
        <v>5.67</v>
      </c>
      <c r="E84" s="35">
        <v>12.19</v>
      </c>
      <c r="F84" s="35">
        <v>136.25</v>
      </c>
      <c r="G84" s="35">
        <v>0.16</v>
      </c>
      <c r="H84" s="35">
        <v>0.06</v>
      </c>
      <c r="I84" s="35">
        <v>34.29</v>
      </c>
      <c r="J84" s="35">
        <v>3.07</v>
      </c>
      <c r="K84" s="35">
        <v>270.47000000000003</v>
      </c>
      <c r="L84" s="35">
        <v>143.58000000000001</v>
      </c>
      <c r="M84" s="35">
        <v>59.61</v>
      </c>
      <c r="N84" s="35">
        <v>1.04</v>
      </c>
      <c r="O84" s="34" t="s">
        <v>115</v>
      </c>
    </row>
    <row r="85" spans="1:15" x14ac:dyDescent="0.25">
      <c r="A85" s="23" t="s">
        <v>30</v>
      </c>
      <c r="B85" s="56">
        <v>180</v>
      </c>
      <c r="C85" s="53">
        <v>6.62</v>
      </c>
      <c r="D85" s="53">
        <v>5.23</v>
      </c>
      <c r="E85" s="53">
        <v>42.3</v>
      </c>
      <c r="F85" s="53">
        <v>242.98</v>
      </c>
      <c r="G85" s="53">
        <v>0</v>
      </c>
      <c r="H85" s="53">
        <v>0.12</v>
      </c>
      <c r="I85" s="53">
        <v>70.7</v>
      </c>
      <c r="J85" s="53">
        <v>0.08</v>
      </c>
      <c r="K85" s="53">
        <v>12.03</v>
      </c>
      <c r="L85" s="53">
        <v>53.17</v>
      </c>
      <c r="M85" s="53">
        <v>9.59</v>
      </c>
      <c r="N85" s="53">
        <v>0.97</v>
      </c>
      <c r="O85" s="7">
        <v>626</v>
      </c>
    </row>
    <row r="86" spans="1:15" x14ac:dyDescent="0.25">
      <c r="A86" s="36" t="s">
        <v>111</v>
      </c>
      <c r="B86" s="37">
        <v>180</v>
      </c>
      <c r="C86" s="38">
        <v>0.08</v>
      </c>
      <c r="D86" s="38">
        <v>0.08</v>
      </c>
      <c r="E86" s="38">
        <v>9.1300000000000008</v>
      </c>
      <c r="F86" s="38">
        <v>38.03</v>
      </c>
      <c r="G86" s="38">
        <v>1.98</v>
      </c>
      <c r="H86" s="38"/>
      <c r="I86" s="38"/>
      <c r="J86" s="38"/>
      <c r="K86" s="38">
        <v>3.38</v>
      </c>
      <c r="L86" s="38"/>
      <c r="M86" s="38">
        <v>1.78</v>
      </c>
      <c r="N86" s="38">
        <v>0.46</v>
      </c>
      <c r="O86" s="37" t="s">
        <v>112</v>
      </c>
    </row>
    <row r="87" spans="1:15" x14ac:dyDescent="0.25">
      <c r="A87" s="23" t="s">
        <v>34</v>
      </c>
      <c r="B87" s="7">
        <v>30</v>
      </c>
      <c r="C87" s="24">
        <v>1.98</v>
      </c>
      <c r="D87" s="24">
        <v>0.36</v>
      </c>
      <c r="E87" s="24">
        <v>10.02</v>
      </c>
      <c r="F87" s="24">
        <v>52.2</v>
      </c>
      <c r="G87" s="24">
        <v>0</v>
      </c>
      <c r="H87" s="24">
        <v>0.06</v>
      </c>
      <c r="I87" s="24">
        <v>0</v>
      </c>
      <c r="J87" s="24">
        <v>0</v>
      </c>
      <c r="K87" s="24">
        <v>9.9</v>
      </c>
      <c r="L87" s="24">
        <v>58.2</v>
      </c>
      <c r="M87" s="24">
        <v>17.100000000000001</v>
      </c>
      <c r="N87" s="24">
        <v>1.35</v>
      </c>
      <c r="O87" s="7" t="s">
        <v>64</v>
      </c>
    </row>
    <row r="88" spans="1:15" x14ac:dyDescent="0.25">
      <c r="A88" s="23" t="s">
        <v>14</v>
      </c>
      <c r="B88" s="7">
        <v>30</v>
      </c>
      <c r="C88" s="24">
        <v>2.2799999999999998</v>
      </c>
      <c r="D88" s="24">
        <v>0.24</v>
      </c>
      <c r="E88" s="24">
        <v>14.76</v>
      </c>
      <c r="F88" s="24">
        <v>70.5</v>
      </c>
      <c r="G88" s="24">
        <v>0</v>
      </c>
      <c r="H88" s="24">
        <v>0.06</v>
      </c>
      <c r="I88" s="24">
        <v>0</v>
      </c>
      <c r="J88" s="24">
        <v>0</v>
      </c>
      <c r="K88" s="24">
        <v>6.9</v>
      </c>
      <c r="L88" s="24">
        <v>25.2</v>
      </c>
      <c r="M88" s="24">
        <v>9.9</v>
      </c>
      <c r="N88" s="24">
        <v>0.56999999999999995</v>
      </c>
      <c r="O88" s="7" t="s">
        <v>65</v>
      </c>
    </row>
    <row r="89" spans="1:15" x14ac:dyDescent="0.25">
      <c r="A89" s="22" t="s">
        <v>35</v>
      </c>
      <c r="B89" s="6">
        <f t="shared" ref="B89:N89" si="13">SUM(B82:B88)</f>
        <v>870</v>
      </c>
      <c r="C89" s="8">
        <f t="shared" si="13"/>
        <v>30.730000000000004</v>
      </c>
      <c r="D89" s="8">
        <f t="shared" si="13"/>
        <v>37.720000000000006</v>
      </c>
      <c r="E89" s="8">
        <f t="shared" si="13"/>
        <v>115.00999999999999</v>
      </c>
      <c r="F89" s="8">
        <f t="shared" si="13"/>
        <v>863.68900000000008</v>
      </c>
      <c r="G89" s="8">
        <f t="shared" si="13"/>
        <v>41.219999999999992</v>
      </c>
      <c r="H89" s="8">
        <f t="shared" si="13"/>
        <v>0.495</v>
      </c>
      <c r="I89" s="8">
        <f t="shared" si="13"/>
        <v>313.87299999999999</v>
      </c>
      <c r="J89" s="8">
        <f t="shared" si="13"/>
        <v>3.15</v>
      </c>
      <c r="K89" s="8">
        <f t="shared" si="13"/>
        <v>688.76999999999987</v>
      </c>
      <c r="L89" s="8">
        <f t="shared" si="13"/>
        <v>303.5</v>
      </c>
      <c r="M89" s="8">
        <f t="shared" si="13"/>
        <v>136.17000000000002</v>
      </c>
      <c r="N89" s="8">
        <f t="shared" si="13"/>
        <v>6.24</v>
      </c>
      <c r="O89" s="7"/>
    </row>
    <row r="90" spans="1:15" x14ac:dyDescent="0.25">
      <c r="A90" s="22" t="s">
        <v>36</v>
      </c>
      <c r="B90" s="6">
        <f t="shared" ref="B90:N90" si="14">B80+B89</f>
        <v>1425</v>
      </c>
      <c r="C90" s="8">
        <f t="shared" si="14"/>
        <v>50.300000000000004</v>
      </c>
      <c r="D90" s="8">
        <f t="shared" si="14"/>
        <v>64.454000000000008</v>
      </c>
      <c r="E90" s="8">
        <f t="shared" si="14"/>
        <v>223.99999999999997</v>
      </c>
      <c r="F90" s="8">
        <f t="shared" si="14"/>
        <v>1618.9290000000001</v>
      </c>
      <c r="G90" s="8">
        <f t="shared" si="14"/>
        <v>57.149999999999991</v>
      </c>
      <c r="H90" s="8">
        <f t="shared" si="14"/>
        <v>0.78499999999999992</v>
      </c>
      <c r="I90" s="8">
        <f t="shared" si="14"/>
        <v>493.60300000000001</v>
      </c>
      <c r="J90" s="8">
        <f t="shared" si="14"/>
        <v>5.17</v>
      </c>
      <c r="K90" s="8">
        <f t="shared" si="14"/>
        <v>1144.7799999999997</v>
      </c>
      <c r="L90" s="8">
        <f t="shared" si="14"/>
        <v>708.9</v>
      </c>
      <c r="M90" s="8">
        <f t="shared" si="14"/>
        <v>216.16000000000003</v>
      </c>
      <c r="N90" s="8">
        <f t="shared" si="14"/>
        <v>9.73</v>
      </c>
      <c r="O90" s="7"/>
    </row>
    <row r="92" spans="1:15" ht="8.25" customHeight="1" x14ac:dyDescent="0.25"/>
    <row r="96" spans="1:15" ht="8.25" customHeight="1" x14ac:dyDescent="0.25"/>
  </sheetData>
  <mergeCells count="22">
    <mergeCell ref="A81:O81"/>
    <mergeCell ref="O3:O4"/>
    <mergeCell ref="E5:F5"/>
    <mergeCell ref="E22:F22"/>
    <mergeCell ref="G3:J3"/>
    <mergeCell ref="K3:N3"/>
    <mergeCell ref="A6:O6"/>
    <mergeCell ref="A12:O12"/>
    <mergeCell ref="A23:O23"/>
    <mergeCell ref="A47:O47"/>
    <mergeCell ref="A64:O64"/>
    <mergeCell ref="A3:A4"/>
    <mergeCell ref="B3:B4"/>
    <mergeCell ref="E3:E4"/>
    <mergeCell ref="F3:F4"/>
    <mergeCell ref="E73:F73"/>
    <mergeCell ref="A74:O74"/>
    <mergeCell ref="A30:O30"/>
    <mergeCell ref="E40:F40"/>
    <mergeCell ref="A41:O41"/>
    <mergeCell ref="E57:F57"/>
    <mergeCell ref="A58:O58"/>
  </mergeCells>
  <pageMargins left="0.25" right="0.25" top="0.75" bottom="0.75" header="0.3" footer="0.3"/>
  <pageSetup paperSize="9" scale="72" fitToWidth="0" orientation="landscape" r:id="rId1"/>
  <rowBreaks count="2" manualBreakCount="2">
    <brk id="39" max="14" man="1"/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N77" sqref="N77"/>
    </sheetView>
  </sheetViews>
  <sheetFormatPr defaultRowHeight="15" x14ac:dyDescent="0.25"/>
  <cols>
    <col min="1" max="1" width="38.85546875" style="39" customWidth="1"/>
    <col min="2" max="2" width="8.140625" style="40" customWidth="1"/>
    <col min="3" max="3" width="7.85546875" style="39" customWidth="1"/>
    <col min="4" max="4" width="7.7109375" style="39" customWidth="1"/>
    <col min="5" max="5" width="10.140625" style="39" customWidth="1"/>
    <col min="6" max="6" width="9.140625" style="39"/>
    <col min="7" max="7" width="7.140625" style="39" customWidth="1"/>
    <col min="8" max="8" width="7" style="39" customWidth="1"/>
    <col min="9" max="9" width="8.5703125" style="39" customWidth="1"/>
    <col min="10" max="10" width="8" style="39" customWidth="1"/>
    <col min="11" max="11" width="7.5703125" style="39" customWidth="1"/>
    <col min="12" max="12" width="8.42578125" style="39" customWidth="1"/>
    <col min="13" max="14" width="7.7109375" style="39" customWidth="1"/>
    <col min="15" max="15" width="12.140625" style="40" customWidth="1"/>
  </cols>
  <sheetData>
    <row r="1" spans="1:15" ht="15.75" customHeight="1" x14ac:dyDescent="0.25">
      <c r="A1" s="15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7"/>
    </row>
    <row r="2" spans="1:15" ht="15.75" x14ac:dyDescent="0.25">
      <c r="A2" s="15" t="s">
        <v>144</v>
      </c>
      <c r="B2" s="15"/>
      <c r="C2" s="15"/>
      <c r="D2" s="15"/>
      <c r="E2" s="15"/>
      <c r="F2" s="15"/>
      <c r="G2" s="15"/>
      <c r="H2" s="15"/>
      <c r="I2" s="15"/>
      <c r="J2" s="42"/>
      <c r="K2" s="15"/>
      <c r="L2" s="15"/>
      <c r="M2" s="15"/>
      <c r="N2" s="15"/>
      <c r="O2" s="17"/>
    </row>
    <row r="3" spans="1:15" ht="30" x14ac:dyDescent="0.25">
      <c r="A3" s="77" t="s">
        <v>45</v>
      </c>
      <c r="B3" s="77" t="s">
        <v>46</v>
      </c>
      <c r="C3" s="43" t="s">
        <v>47</v>
      </c>
      <c r="D3" s="43" t="s">
        <v>48</v>
      </c>
      <c r="E3" s="77" t="s">
        <v>121</v>
      </c>
      <c r="F3" s="77" t="s">
        <v>49</v>
      </c>
      <c r="G3" s="80" t="s">
        <v>50</v>
      </c>
      <c r="H3" s="80"/>
      <c r="I3" s="80"/>
      <c r="J3" s="80"/>
      <c r="K3" s="80" t="s">
        <v>51</v>
      </c>
      <c r="L3" s="80"/>
      <c r="M3" s="80"/>
      <c r="N3" s="80"/>
      <c r="O3" s="77" t="s">
        <v>52</v>
      </c>
    </row>
    <row r="4" spans="1:15" x14ac:dyDescent="0.25">
      <c r="A4" s="77"/>
      <c r="B4" s="77"/>
      <c r="C4" s="43" t="s">
        <v>53</v>
      </c>
      <c r="D4" s="43" t="s">
        <v>53</v>
      </c>
      <c r="E4" s="77"/>
      <c r="F4" s="77"/>
      <c r="G4" s="44" t="s">
        <v>54</v>
      </c>
      <c r="H4" s="44" t="s">
        <v>55</v>
      </c>
      <c r="I4" s="44" t="s">
        <v>56</v>
      </c>
      <c r="J4" s="44" t="s">
        <v>57</v>
      </c>
      <c r="K4" s="44" t="s">
        <v>58</v>
      </c>
      <c r="L4" s="44" t="s">
        <v>59</v>
      </c>
      <c r="M4" s="44" t="s">
        <v>60</v>
      </c>
      <c r="N4" s="44" t="s">
        <v>61</v>
      </c>
      <c r="O4" s="77"/>
    </row>
    <row r="5" spans="1:15" x14ac:dyDescent="0.25">
      <c r="A5" s="22" t="s">
        <v>0</v>
      </c>
      <c r="B5" s="43"/>
      <c r="C5" s="43"/>
      <c r="D5" s="43"/>
      <c r="E5" s="79" t="s">
        <v>92</v>
      </c>
      <c r="F5" s="79"/>
      <c r="G5" s="21"/>
      <c r="H5" s="21"/>
      <c r="I5" s="21"/>
      <c r="J5" s="21"/>
      <c r="K5" s="21"/>
      <c r="L5" s="21"/>
      <c r="M5" s="21"/>
      <c r="N5" s="21"/>
      <c r="O5" s="43"/>
    </row>
    <row r="6" spans="1:15" x14ac:dyDescent="0.25">
      <c r="A6" s="71" t="s">
        <v>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1:15" ht="35.25" customHeight="1" x14ac:dyDescent="0.25">
      <c r="A7" s="25" t="s">
        <v>128</v>
      </c>
      <c r="B7" s="7">
        <v>255</v>
      </c>
      <c r="C7" s="13">
        <v>8.5</v>
      </c>
      <c r="D7" s="13">
        <v>7.89</v>
      </c>
      <c r="E7" s="13">
        <v>36.479999999999997</v>
      </c>
      <c r="F7" s="13">
        <v>246.7</v>
      </c>
      <c r="G7" s="13">
        <v>1.45</v>
      </c>
      <c r="H7" s="13">
        <v>0.19</v>
      </c>
      <c r="I7" s="13">
        <v>55.76</v>
      </c>
      <c r="J7" s="13">
        <v>0.1</v>
      </c>
      <c r="K7" s="13">
        <v>210.09</v>
      </c>
      <c r="L7" s="13">
        <v>177.3</v>
      </c>
      <c r="M7" s="13">
        <v>45.31</v>
      </c>
      <c r="N7" s="13">
        <v>1.1499999999999999</v>
      </c>
      <c r="O7" s="7" t="s">
        <v>88</v>
      </c>
    </row>
    <row r="8" spans="1:15" x14ac:dyDescent="0.25">
      <c r="A8" s="23" t="s">
        <v>38</v>
      </c>
      <c r="B8" s="7">
        <v>50</v>
      </c>
      <c r="C8" s="24">
        <v>8.8000000000000007</v>
      </c>
      <c r="D8" s="24">
        <v>10.52</v>
      </c>
      <c r="E8" s="24">
        <v>17.2</v>
      </c>
      <c r="F8" s="24">
        <v>185.2</v>
      </c>
      <c r="G8" s="24">
        <v>10.32</v>
      </c>
      <c r="H8" s="24">
        <v>0.12</v>
      </c>
      <c r="I8" s="24">
        <v>102.54</v>
      </c>
      <c r="J8" s="24">
        <v>2.0499999999999998</v>
      </c>
      <c r="K8" s="24">
        <v>139.5</v>
      </c>
      <c r="L8" s="24">
        <v>101.15</v>
      </c>
      <c r="M8" s="24">
        <v>15.92</v>
      </c>
      <c r="N8" s="24">
        <v>0.75</v>
      </c>
      <c r="O8" s="7" t="s">
        <v>93</v>
      </c>
    </row>
    <row r="9" spans="1:15" x14ac:dyDescent="0.25">
      <c r="A9" s="23" t="s">
        <v>14</v>
      </c>
      <c r="B9" s="7">
        <v>50</v>
      </c>
      <c r="C9" s="24">
        <v>3.8</v>
      </c>
      <c r="D9" s="24">
        <v>0.4</v>
      </c>
      <c r="E9" s="24">
        <v>24.6</v>
      </c>
      <c r="F9" s="24">
        <v>117.5</v>
      </c>
      <c r="G9" s="24">
        <v>0</v>
      </c>
      <c r="H9" s="24">
        <v>0.06</v>
      </c>
      <c r="I9" s="24">
        <v>0</v>
      </c>
      <c r="J9" s="24">
        <v>0</v>
      </c>
      <c r="K9" s="24">
        <v>11.5</v>
      </c>
      <c r="L9" s="24">
        <v>25.2</v>
      </c>
      <c r="M9" s="24">
        <v>16.5</v>
      </c>
      <c r="N9" s="24">
        <v>0.95</v>
      </c>
      <c r="O9" s="7" t="s">
        <v>65</v>
      </c>
    </row>
    <row r="10" spans="1:15" x14ac:dyDescent="0.25">
      <c r="A10" s="23" t="s">
        <v>15</v>
      </c>
      <c r="B10" s="7">
        <v>200</v>
      </c>
      <c r="C10" s="24">
        <v>0</v>
      </c>
      <c r="D10" s="24">
        <v>0</v>
      </c>
      <c r="E10" s="24">
        <v>14.97</v>
      </c>
      <c r="F10" s="24">
        <v>59.85</v>
      </c>
      <c r="G10" s="24">
        <v>7.0000000000000007E-2</v>
      </c>
      <c r="H10" s="24">
        <v>0</v>
      </c>
      <c r="I10" s="24">
        <v>0.35</v>
      </c>
      <c r="J10" s="24">
        <v>0</v>
      </c>
      <c r="K10" s="24">
        <v>3.91</v>
      </c>
      <c r="L10" s="24">
        <v>5.76</v>
      </c>
      <c r="M10" s="24">
        <v>3.08</v>
      </c>
      <c r="N10" s="24">
        <v>0.62</v>
      </c>
      <c r="O10" s="7" t="s">
        <v>66</v>
      </c>
    </row>
    <row r="11" spans="1:15" s="1" customFormat="1" x14ac:dyDescent="0.25">
      <c r="A11" s="5" t="s">
        <v>18</v>
      </c>
      <c r="B11" s="6">
        <f t="shared" ref="B11:N11" si="0">SUM(B7:B10)</f>
        <v>555</v>
      </c>
      <c r="C11" s="8">
        <f t="shared" si="0"/>
        <v>21.1</v>
      </c>
      <c r="D11" s="8">
        <f t="shared" si="0"/>
        <v>18.809999999999999</v>
      </c>
      <c r="E11" s="8">
        <f t="shared" si="0"/>
        <v>93.25</v>
      </c>
      <c r="F11" s="8">
        <f t="shared" si="0"/>
        <v>609.25</v>
      </c>
      <c r="G11" s="8">
        <f>SUM(G7:G10)</f>
        <v>11.84</v>
      </c>
      <c r="H11" s="8">
        <f t="shared" si="0"/>
        <v>0.37</v>
      </c>
      <c r="I11" s="8">
        <f t="shared" si="0"/>
        <v>158.65</v>
      </c>
      <c r="J11" s="8">
        <f t="shared" si="0"/>
        <v>2.15</v>
      </c>
      <c r="K11" s="8">
        <f t="shared" si="0"/>
        <v>365.00000000000006</v>
      </c>
      <c r="L11" s="8">
        <f t="shared" si="0"/>
        <v>309.41000000000003</v>
      </c>
      <c r="M11" s="8">
        <f t="shared" si="0"/>
        <v>80.81</v>
      </c>
      <c r="N11" s="8">
        <f t="shared" si="0"/>
        <v>3.4699999999999998</v>
      </c>
      <c r="O11" s="7"/>
    </row>
    <row r="12" spans="1:15" s="1" customFormat="1" x14ac:dyDescent="0.25">
      <c r="A12" s="64" t="s">
        <v>19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</row>
    <row r="13" spans="1:15" ht="30" x14ac:dyDescent="0.25">
      <c r="A13" s="23" t="s">
        <v>95</v>
      </c>
      <c r="B13" s="7">
        <v>100</v>
      </c>
      <c r="C13" s="24">
        <v>0.1</v>
      </c>
      <c r="D13" s="24">
        <v>10.16</v>
      </c>
      <c r="E13" s="24">
        <v>12.5</v>
      </c>
      <c r="F13" s="24">
        <v>148.33000000000001</v>
      </c>
      <c r="G13" s="24">
        <v>7</v>
      </c>
      <c r="H13" s="24">
        <v>0.1</v>
      </c>
      <c r="I13" s="24">
        <v>153</v>
      </c>
      <c r="J13" s="24">
        <v>0</v>
      </c>
      <c r="K13" s="24">
        <v>41</v>
      </c>
      <c r="L13" s="24">
        <v>36.659999999999997</v>
      </c>
      <c r="M13" s="24">
        <v>15</v>
      </c>
      <c r="N13" s="24">
        <v>0.6</v>
      </c>
      <c r="O13" s="7" t="s">
        <v>96</v>
      </c>
    </row>
    <row r="14" spans="1:15" x14ac:dyDescent="0.25">
      <c r="A14" s="25" t="s">
        <v>101</v>
      </c>
      <c r="B14" s="7">
        <v>250</v>
      </c>
      <c r="C14" s="10">
        <v>5.17</v>
      </c>
      <c r="D14" s="10">
        <v>5.58</v>
      </c>
      <c r="E14" s="10">
        <v>51</v>
      </c>
      <c r="F14" s="10">
        <v>215.7</v>
      </c>
      <c r="G14" s="10">
        <v>24</v>
      </c>
      <c r="H14" s="10">
        <v>0.18</v>
      </c>
      <c r="I14" s="10">
        <v>86.25</v>
      </c>
      <c r="J14" s="10">
        <v>0</v>
      </c>
      <c r="K14" s="10">
        <v>26</v>
      </c>
      <c r="L14" s="10">
        <v>105.98</v>
      </c>
      <c r="M14" s="10">
        <v>42.5</v>
      </c>
      <c r="N14" s="10">
        <v>1.82</v>
      </c>
      <c r="O14" s="7" t="s">
        <v>102</v>
      </c>
    </row>
    <row r="15" spans="1:15" x14ac:dyDescent="0.25">
      <c r="A15" s="23" t="s">
        <v>41</v>
      </c>
      <c r="B15" s="7">
        <v>100</v>
      </c>
      <c r="C15" s="10">
        <v>13.82</v>
      </c>
      <c r="D15" s="10">
        <v>7.19</v>
      </c>
      <c r="E15" s="10">
        <v>3.35</v>
      </c>
      <c r="F15" s="10">
        <v>110.2</v>
      </c>
      <c r="G15" s="10">
        <v>1.2</v>
      </c>
      <c r="H15" s="10">
        <v>0.05</v>
      </c>
      <c r="I15" s="10">
        <v>57.6</v>
      </c>
      <c r="J15" s="10">
        <v>3.18</v>
      </c>
      <c r="K15" s="10">
        <v>252.92</v>
      </c>
      <c r="L15" s="10">
        <v>103.49</v>
      </c>
      <c r="M15" s="10">
        <v>51.13</v>
      </c>
      <c r="N15" s="10">
        <v>0.92</v>
      </c>
      <c r="O15" s="7" t="s">
        <v>91</v>
      </c>
    </row>
    <row r="16" spans="1:15" x14ac:dyDescent="0.25">
      <c r="A16" s="23" t="s">
        <v>42</v>
      </c>
      <c r="B16" s="49">
        <v>180</v>
      </c>
      <c r="C16" s="52">
        <v>7.58</v>
      </c>
      <c r="D16" s="52">
        <v>6.43</v>
      </c>
      <c r="E16" s="52">
        <v>34.270000000000003</v>
      </c>
      <c r="F16" s="52">
        <v>225.01</v>
      </c>
      <c r="G16" s="52">
        <v>0</v>
      </c>
      <c r="H16" s="52">
        <v>0.24</v>
      </c>
      <c r="I16" s="52">
        <v>36.46</v>
      </c>
      <c r="J16" s="52">
        <v>0.08</v>
      </c>
      <c r="K16" s="52">
        <v>14.32</v>
      </c>
      <c r="L16" s="52">
        <v>179.99</v>
      </c>
      <c r="M16" s="52">
        <v>119.98</v>
      </c>
      <c r="N16" s="52">
        <v>4.04</v>
      </c>
      <c r="O16" s="7" t="s">
        <v>94</v>
      </c>
    </row>
    <row r="17" spans="1:15" x14ac:dyDescent="0.25">
      <c r="A17" s="23" t="s">
        <v>77</v>
      </c>
      <c r="B17" s="7">
        <v>180</v>
      </c>
      <c r="C17" s="10">
        <v>0</v>
      </c>
      <c r="D17" s="10">
        <v>0</v>
      </c>
      <c r="E17" s="10">
        <v>14.97</v>
      </c>
      <c r="F17" s="10">
        <v>59.85</v>
      </c>
      <c r="G17" s="10">
        <v>7.0000000000000007E-2</v>
      </c>
      <c r="H17" s="10">
        <v>0</v>
      </c>
      <c r="I17" s="10">
        <v>0.35</v>
      </c>
      <c r="J17" s="10">
        <v>0</v>
      </c>
      <c r="K17" s="10">
        <v>3.91</v>
      </c>
      <c r="L17" s="10">
        <v>5.76</v>
      </c>
      <c r="M17" s="10">
        <v>3.08</v>
      </c>
      <c r="N17" s="10">
        <v>0.62</v>
      </c>
      <c r="O17" s="7" t="s">
        <v>64</v>
      </c>
    </row>
    <row r="18" spans="1:15" x14ac:dyDescent="0.25">
      <c r="A18" s="23" t="s">
        <v>34</v>
      </c>
      <c r="B18" s="7">
        <v>30</v>
      </c>
      <c r="C18" s="24">
        <v>1.98</v>
      </c>
      <c r="D18" s="24">
        <v>0.36</v>
      </c>
      <c r="E18" s="24">
        <v>10.02</v>
      </c>
      <c r="F18" s="24">
        <v>52.2</v>
      </c>
      <c r="G18" s="24">
        <v>0</v>
      </c>
      <c r="H18" s="24">
        <v>0.06</v>
      </c>
      <c r="I18" s="24">
        <v>0</v>
      </c>
      <c r="J18" s="24">
        <v>0</v>
      </c>
      <c r="K18" s="24">
        <v>9.9</v>
      </c>
      <c r="L18" s="24">
        <v>58.2</v>
      </c>
      <c r="M18" s="24">
        <v>17.100000000000001</v>
      </c>
      <c r="N18" s="24">
        <v>1.35</v>
      </c>
      <c r="O18" s="7" t="s">
        <v>64</v>
      </c>
    </row>
    <row r="19" spans="1:15" x14ac:dyDescent="0.25">
      <c r="A19" s="23" t="s">
        <v>14</v>
      </c>
      <c r="B19" s="7">
        <v>30</v>
      </c>
      <c r="C19" s="24">
        <v>2.2799999999999998</v>
      </c>
      <c r="D19" s="24">
        <v>0.24</v>
      </c>
      <c r="E19" s="24">
        <v>14.76</v>
      </c>
      <c r="F19" s="24">
        <v>70.5</v>
      </c>
      <c r="G19" s="24">
        <v>0</v>
      </c>
      <c r="H19" s="24">
        <v>0.06</v>
      </c>
      <c r="I19" s="24">
        <v>0</v>
      </c>
      <c r="J19" s="24">
        <v>0</v>
      </c>
      <c r="K19" s="24">
        <v>6.9</v>
      </c>
      <c r="L19" s="24">
        <v>25.2</v>
      </c>
      <c r="M19" s="24">
        <v>9.9</v>
      </c>
      <c r="N19" s="24">
        <v>0.56999999999999995</v>
      </c>
      <c r="O19" s="7" t="s">
        <v>65</v>
      </c>
    </row>
    <row r="20" spans="1:15" x14ac:dyDescent="0.25">
      <c r="A20" s="22" t="s">
        <v>35</v>
      </c>
      <c r="B20" s="6">
        <f t="shared" ref="B20:N20" si="1">SUM(B13:B19)</f>
        <v>870</v>
      </c>
      <c r="C20" s="8">
        <f t="shared" si="1"/>
        <v>30.930000000000003</v>
      </c>
      <c r="D20" s="8">
        <f t="shared" si="1"/>
        <v>29.959999999999997</v>
      </c>
      <c r="E20" s="8">
        <f t="shared" si="1"/>
        <v>140.87</v>
      </c>
      <c r="F20" s="8">
        <f t="shared" si="1"/>
        <v>881.79000000000008</v>
      </c>
      <c r="G20" s="8">
        <f t="shared" si="1"/>
        <v>32.270000000000003</v>
      </c>
      <c r="H20" s="8">
        <f t="shared" si="1"/>
        <v>0.69000000000000017</v>
      </c>
      <c r="I20" s="8">
        <f t="shared" si="1"/>
        <v>333.66</v>
      </c>
      <c r="J20" s="8">
        <f t="shared" si="1"/>
        <v>3.2600000000000002</v>
      </c>
      <c r="K20" s="8">
        <f>SUM(K13:K19)</f>
        <v>354.94999999999993</v>
      </c>
      <c r="L20" s="8">
        <f t="shared" si="1"/>
        <v>515.28</v>
      </c>
      <c r="M20" s="8">
        <f t="shared" si="1"/>
        <v>258.69</v>
      </c>
      <c r="N20" s="8">
        <f t="shared" si="1"/>
        <v>9.92</v>
      </c>
      <c r="O20" s="6"/>
    </row>
    <row r="21" spans="1:15" s="1" customFormat="1" x14ac:dyDescent="0.25">
      <c r="A21" s="22" t="s">
        <v>36</v>
      </c>
      <c r="B21" s="6">
        <f t="shared" ref="B21:N21" si="2">B20+B11</f>
        <v>1425</v>
      </c>
      <c r="C21" s="6">
        <f t="shared" si="2"/>
        <v>52.03</v>
      </c>
      <c r="D21" s="6">
        <f t="shared" si="2"/>
        <v>48.769999999999996</v>
      </c>
      <c r="E21" s="6">
        <f t="shared" si="2"/>
        <v>234.12</v>
      </c>
      <c r="F21" s="6">
        <f t="shared" si="2"/>
        <v>1491.04</v>
      </c>
      <c r="G21" s="6">
        <f t="shared" si="2"/>
        <v>44.11</v>
      </c>
      <c r="H21" s="6">
        <f t="shared" si="2"/>
        <v>1.06</v>
      </c>
      <c r="I21" s="6">
        <f t="shared" si="2"/>
        <v>492.31000000000006</v>
      </c>
      <c r="J21" s="6">
        <f t="shared" si="2"/>
        <v>5.41</v>
      </c>
      <c r="K21" s="6">
        <f t="shared" si="2"/>
        <v>719.95</v>
      </c>
      <c r="L21" s="6">
        <f t="shared" si="2"/>
        <v>824.69</v>
      </c>
      <c r="M21" s="6">
        <f t="shared" si="2"/>
        <v>339.5</v>
      </c>
      <c r="N21" s="6">
        <f t="shared" si="2"/>
        <v>13.39</v>
      </c>
      <c r="O21" s="7"/>
    </row>
    <row r="22" spans="1:15" x14ac:dyDescent="0.25">
      <c r="A22" s="22" t="s">
        <v>1</v>
      </c>
      <c r="B22" s="7"/>
      <c r="C22" s="10"/>
      <c r="D22" s="10"/>
      <c r="E22" s="78" t="s">
        <v>92</v>
      </c>
      <c r="F22" s="78"/>
      <c r="G22" s="10"/>
      <c r="H22" s="10"/>
      <c r="I22" s="10"/>
      <c r="J22" s="10"/>
      <c r="K22" s="10"/>
      <c r="L22" s="10"/>
      <c r="M22" s="10"/>
      <c r="N22" s="10"/>
      <c r="O22" s="7"/>
    </row>
    <row r="23" spans="1:15" x14ac:dyDescent="0.25">
      <c r="A23" s="71" t="s">
        <v>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</row>
    <row r="24" spans="1:15" x14ac:dyDescent="0.25">
      <c r="A24" s="23" t="s">
        <v>130</v>
      </c>
      <c r="B24" s="49">
        <v>180</v>
      </c>
      <c r="C24" s="52">
        <v>17.02</v>
      </c>
      <c r="D24" s="52">
        <v>17.600000000000001</v>
      </c>
      <c r="E24" s="52">
        <v>32.5</v>
      </c>
      <c r="F24" s="52">
        <v>287</v>
      </c>
      <c r="G24" s="52">
        <v>2.69</v>
      </c>
      <c r="H24" s="52">
        <v>0.12</v>
      </c>
      <c r="I24" s="52">
        <v>358.13</v>
      </c>
      <c r="J24" s="52">
        <v>2.64</v>
      </c>
      <c r="K24" s="52">
        <v>127.49</v>
      </c>
      <c r="L24" s="52">
        <v>283.51</v>
      </c>
      <c r="M24" s="52">
        <v>25.67</v>
      </c>
      <c r="N24" s="52">
        <v>3.35</v>
      </c>
      <c r="O24" s="7" t="s">
        <v>106</v>
      </c>
    </row>
    <row r="25" spans="1:15" x14ac:dyDescent="0.25">
      <c r="A25" s="23" t="s">
        <v>116</v>
      </c>
      <c r="B25" s="7">
        <v>40</v>
      </c>
      <c r="C25" s="10">
        <v>3.1</v>
      </c>
      <c r="D25" s="10">
        <v>0.2</v>
      </c>
      <c r="E25" s="10">
        <v>6.5</v>
      </c>
      <c r="F25" s="10">
        <v>40</v>
      </c>
      <c r="G25" s="10">
        <v>7.8</v>
      </c>
      <c r="H25" s="10">
        <v>0.08</v>
      </c>
      <c r="I25" s="10">
        <v>76</v>
      </c>
      <c r="J25" s="10">
        <v>0</v>
      </c>
      <c r="K25" s="10">
        <v>20</v>
      </c>
      <c r="L25" s="10">
        <v>63</v>
      </c>
      <c r="M25" s="10">
        <v>19</v>
      </c>
      <c r="N25" s="10">
        <v>12</v>
      </c>
      <c r="O25" s="7" t="s">
        <v>72</v>
      </c>
    </row>
    <row r="26" spans="1:15" x14ac:dyDescent="0.25">
      <c r="A26" s="23" t="s">
        <v>113</v>
      </c>
      <c r="B26" s="7">
        <v>10</v>
      </c>
      <c r="C26" s="24">
        <v>0.5</v>
      </c>
      <c r="D26" s="24">
        <v>8.25</v>
      </c>
      <c r="E26" s="24">
        <v>0.08</v>
      </c>
      <c r="F26" s="24">
        <v>74.8</v>
      </c>
      <c r="G26" s="24">
        <v>0</v>
      </c>
      <c r="H26" s="24">
        <v>0</v>
      </c>
      <c r="I26" s="24">
        <v>65.3</v>
      </c>
      <c r="J26" s="24">
        <v>0.15</v>
      </c>
      <c r="K26" s="24">
        <v>1.2</v>
      </c>
      <c r="L26" s="24">
        <v>1.9</v>
      </c>
      <c r="M26" s="24">
        <v>0</v>
      </c>
      <c r="N26" s="24">
        <v>0.02</v>
      </c>
      <c r="O26" s="7" t="s">
        <v>114</v>
      </c>
    </row>
    <row r="27" spans="1:15" x14ac:dyDescent="0.25">
      <c r="A27" s="23" t="s">
        <v>13</v>
      </c>
      <c r="B27" s="7">
        <v>60</v>
      </c>
      <c r="C27" s="10">
        <f>1.17*2</f>
        <v>2.34</v>
      </c>
      <c r="D27" s="10">
        <f>9.18*2</f>
        <v>18.36</v>
      </c>
      <c r="E27" s="10">
        <f>18.72*2</f>
        <v>37.44</v>
      </c>
      <c r="F27" s="10">
        <f>162.6*2</f>
        <v>325.2</v>
      </c>
      <c r="G27" s="10">
        <f>12.5*2</f>
        <v>25</v>
      </c>
      <c r="H27" s="10">
        <v>0.04</v>
      </c>
      <c r="I27" s="10">
        <v>48</v>
      </c>
      <c r="J27" s="10">
        <v>2.2000000000000002</v>
      </c>
      <c r="K27" s="10">
        <f>19.77*2</f>
        <v>39.54</v>
      </c>
      <c r="L27" s="10">
        <f>25.17*2</f>
        <v>50.34</v>
      </c>
      <c r="M27" s="10">
        <f>3.63*2</f>
        <v>7.26</v>
      </c>
      <c r="N27" s="10">
        <v>0.42</v>
      </c>
      <c r="O27" s="7" t="s">
        <v>64</v>
      </c>
    </row>
    <row r="28" spans="1:15" x14ac:dyDescent="0.25">
      <c r="A28" s="23" t="s">
        <v>14</v>
      </c>
      <c r="B28" s="7">
        <v>60</v>
      </c>
      <c r="C28" s="45">
        <v>4.5599999999999996</v>
      </c>
      <c r="D28" s="45">
        <v>0.48</v>
      </c>
      <c r="E28" s="45">
        <v>29.52</v>
      </c>
      <c r="F28" s="45">
        <v>141</v>
      </c>
      <c r="G28" s="45">
        <v>0</v>
      </c>
      <c r="H28" s="45">
        <v>0.12</v>
      </c>
      <c r="I28" s="45">
        <v>0</v>
      </c>
      <c r="J28" s="45">
        <v>0</v>
      </c>
      <c r="K28" s="45">
        <v>13.8</v>
      </c>
      <c r="L28" s="45">
        <v>50.4</v>
      </c>
      <c r="M28" s="45">
        <v>19.8</v>
      </c>
      <c r="N28" s="45">
        <v>1.1399999999999999</v>
      </c>
      <c r="O28" s="7" t="s">
        <v>76</v>
      </c>
    </row>
    <row r="29" spans="1:15" s="1" customFormat="1" x14ac:dyDescent="0.25">
      <c r="A29" s="23" t="s">
        <v>17</v>
      </c>
      <c r="B29" s="7">
        <v>200</v>
      </c>
      <c r="C29" s="24">
        <v>4.84</v>
      </c>
      <c r="D29" s="24">
        <v>3.7</v>
      </c>
      <c r="E29" s="24">
        <v>15.6</v>
      </c>
      <c r="F29" s="24">
        <v>117.02</v>
      </c>
      <c r="G29" s="24">
        <v>1.3</v>
      </c>
      <c r="H29" s="24">
        <v>7.0000000000000007E-2</v>
      </c>
      <c r="I29" s="24">
        <v>22</v>
      </c>
      <c r="J29" s="24">
        <v>0.03</v>
      </c>
      <c r="K29" s="24">
        <v>124.94</v>
      </c>
      <c r="L29" s="24">
        <v>136.4</v>
      </c>
      <c r="M29" s="24">
        <v>33.520000000000003</v>
      </c>
      <c r="N29" s="24">
        <v>0.5</v>
      </c>
      <c r="O29" s="7" t="s">
        <v>84</v>
      </c>
    </row>
    <row r="30" spans="1:15" x14ac:dyDescent="0.25">
      <c r="A30" s="5" t="s">
        <v>18</v>
      </c>
      <c r="B30" s="6">
        <f t="shared" ref="B30:N30" si="3">SUM(B24:B29)</f>
        <v>550</v>
      </c>
      <c r="C30" s="8">
        <f>SUM(C24:C29)</f>
        <v>32.36</v>
      </c>
      <c r="D30" s="8">
        <f t="shared" si="3"/>
        <v>48.589999999999996</v>
      </c>
      <c r="E30" s="8">
        <f t="shared" si="3"/>
        <v>121.63999999999999</v>
      </c>
      <c r="F30" s="8">
        <f t="shared" si="3"/>
        <v>985.02</v>
      </c>
      <c r="G30" s="8">
        <f t="shared" si="3"/>
        <v>36.79</v>
      </c>
      <c r="H30" s="8">
        <f t="shared" si="3"/>
        <v>0.43</v>
      </c>
      <c r="I30" s="8">
        <f t="shared" si="3"/>
        <v>569.43000000000006</v>
      </c>
      <c r="J30" s="8">
        <f t="shared" si="3"/>
        <v>5.0200000000000005</v>
      </c>
      <c r="K30" s="8">
        <f t="shared" si="3"/>
        <v>326.97000000000003</v>
      </c>
      <c r="L30" s="8">
        <f t="shared" si="3"/>
        <v>585.54999999999995</v>
      </c>
      <c r="M30" s="8">
        <f t="shared" si="3"/>
        <v>105.25</v>
      </c>
      <c r="N30" s="8">
        <f t="shared" si="3"/>
        <v>17.43</v>
      </c>
      <c r="O30" s="6"/>
    </row>
    <row r="31" spans="1:15" x14ac:dyDescent="0.25">
      <c r="A31" s="64" t="s">
        <v>19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</row>
    <row r="32" spans="1:15" ht="30" x14ac:dyDescent="0.25">
      <c r="A32" s="23" t="s">
        <v>39</v>
      </c>
      <c r="B32" s="7">
        <v>100</v>
      </c>
      <c r="C32" s="51">
        <v>0.7</v>
      </c>
      <c r="D32" s="51">
        <v>0.1</v>
      </c>
      <c r="E32" s="51">
        <v>1.9</v>
      </c>
      <c r="F32" s="51">
        <v>11</v>
      </c>
      <c r="G32" s="51">
        <v>10</v>
      </c>
      <c r="H32" s="51">
        <v>0.03</v>
      </c>
      <c r="I32" s="51">
        <v>10</v>
      </c>
      <c r="J32" s="51">
        <v>0</v>
      </c>
      <c r="K32" s="51">
        <v>23</v>
      </c>
      <c r="L32" s="51">
        <v>42</v>
      </c>
      <c r="M32" s="51">
        <v>14</v>
      </c>
      <c r="N32" s="51">
        <v>0.9</v>
      </c>
      <c r="O32" s="7" t="s">
        <v>100</v>
      </c>
    </row>
    <row r="33" spans="1:15" x14ac:dyDescent="0.25">
      <c r="A33" s="23" t="s">
        <v>27</v>
      </c>
      <c r="B33" s="49">
        <v>250</v>
      </c>
      <c r="C33" s="52">
        <v>1.67</v>
      </c>
      <c r="D33" s="52">
        <v>5.15</v>
      </c>
      <c r="E33" s="52">
        <v>11.7</v>
      </c>
      <c r="F33" s="52">
        <v>100.23</v>
      </c>
      <c r="G33" s="52">
        <v>17.649999999999999</v>
      </c>
      <c r="H33" s="52">
        <v>0.05</v>
      </c>
      <c r="I33" s="52">
        <v>212.11</v>
      </c>
      <c r="J33" s="52">
        <v>0</v>
      </c>
      <c r="K33" s="52">
        <v>32.92</v>
      </c>
      <c r="L33" s="52">
        <v>46.68</v>
      </c>
      <c r="M33" s="52">
        <v>22.34</v>
      </c>
      <c r="N33" s="52">
        <v>1.07</v>
      </c>
      <c r="O33" s="7" t="s">
        <v>86</v>
      </c>
    </row>
    <row r="34" spans="1:15" x14ac:dyDescent="0.25">
      <c r="A34" s="23" t="s">
        <v>97</v>
      </c>
      <c r="B34" s="7">
        <v>100</v>
      </c>
      <c r="C34" s="12">
        <v>12.74</v>
      </c>
      <c r="D34" s="12">
        <v>14.69</v>
      </c>
      <c r="E34" s="12">
        <v>10.6</v>
      </c>
      <c r="F34" s="12">
        <v>216.67</v>
      </c>
      <c r="G34" s="12">
        <v>3.56</v>
      </c>
      <c r="H34" s="12">
        <v>0.18</v>
      </c>
      <c r="I34" s="12">
        <v>49.78</v>
      </c>
      <c r="J34" s="12">
        <v>2.97</v>
      </c>
      <c r="K34" s="12">
        <v>259</v>
      </c>
      <c r="L34" s="12">
        <v>202.91</v>
      </c>
      <c r="M34" s="12">
        <v>45.66</v>
      </c>
      <c r="N34" s="12">
        <v>1.34</v>
      </c>
      <c r="O34" s="7">
        <v>310</v>
      </c>
    </row>
    <row r="35" spans="1:15" x14ac:dyDescent="0.25">
      <c r="A35" s="23" t="s">
        <v>31</v>
      </c>
      <c r="B35" s="49">
        <v>180</v>
      </c>
      <c r="C35" s="51">
        <v>4.4400000000000004</v>
      </c>
      <c r="D35" s="51">
        <v>5.08</v>
      </c>
      <c r="E35" s="51">
        <v>46.66</v>
      </c>
      <c r="F35" s="51">
        <v>250.18</v>
      </c>
      <c r="G35" s="51">
        <v>0</v>
      </c>
      <c r="H35" s="51">
        <v>0.05</v>
      </c>
      <c r="I35" s="51">
        <v>55.689</v>
      </c>
      <c r="J35" s="51">
        <v>0.08</v>
      </c>
      <c r="K35" s="51">
        <v>5.68</v>
      </c>
      <c r="L35" s="51">
        <v>95.52</v>
      </c>
      <c r="M35" s="51">
        <v>31.5</v>
      </c>
      <c r="N35" s="51">
        <v>0.64</v>
      </c>
      <c r="O35" s="7" t="s">
        <v>81</v>
      </c>
    </row>
    <row r="36" spans="1:15" x14ac:dyDescent="0.25">
      <c r="A36" s="23" t="s">
        <v>33</v>
      </c>
      <c r="B36" s="28">
        <v>180</v>
      </c>
      <c r="C36" s="9">
        <v>0.67</v>
      </c>
      <c r="D36" s="9">
        <v>0</v>
      </c>
      <c r="E36" s="9">
        <v>19.190000000000001</v>
      </c>
      <c r="F36" s="9">
        <v>70.47</v>
      </c>
      <c r="G36" s="9">
        <v>23.4</v>
      </c>
      <c r="H36" s="9">
        <v>0.17999999999999997</v>
      </c>
      <c r="I36" s="9">
        <v>9</v>
      </c>
      <c r="J36" s="9">
        <v>0</v>
      </c>
      <c r="K36" s="9">
        <v>16.469999999999995</v>
      </c>
      <c r="L36" s="9">
        <v>16.2</v>
      </c>
      <c r="M36" s="9">
        <v>10.8</v>
      </c>
      <c r="N36" s="9">
        <v>0.75</v>
      </c>
      <c r="O36" s="28" t="s">
        <v>82</v>
      </c>
    </row>
    <row r="37" spans="1:15" x14ac:dyDescent="0.25">
      <c r="A37" s="23" t="s">
        <v>34</v>
      </c>
      <c r="B37" s="7">
        <v>30</v>
      </c>
      <c r="C37" s="24">
        <v>1.98</v>
      </c>
      <c r="D37" s="24">
        <v>0.36</v>
      </c>
      <c r="E37" s="24">
        <v>10.02</v>
      </c>
      <c r="F37" s="24">
        <v>52.2</v>
      </c>
      <c r="G37" s="24">
        <v>0</v>
      </c>
      <c r="H37" s="24">
        <v>0.06</v>
      </c>
      <c r="I37" s="24">
        <v>0</v>
      </c>
      <c r="J37" s="24">
        <v>0</v>
      </c>
      <c r="K37" s="24">
        <v>9.9</v>
      </c>
      <c r="L37" s="24">
        <v>58.2</v>
      </c>
      <c r="M37" s="24">
        <v>17.100000000000001</v>
      </c>
      <c r="N37" s="24">
        <v>1.35</v>
      </c>
      <c r="O37" s="7" t="s">
        <v>64</v>
      </c>
    </row>
    <row r="38" spans="1:15" x14ac:dyDescent="0.25">
      <c r="A38" s="23" t="s">
        <v>14</v>
      </c>
      <c r="B38" s="7">
        <v>30</v>
      </c>
      <c r="C38" s="24">
        <v>2.2799999999999998</v>
      </c>
      <c r="D38" s="24">
        <v>0.24</v>
      </c>
      <c r="E38" s="24">
        <v>14.76</v>
      </c>
      <c r="F38" s="24">
        <v>70.5</v>
      </c>
      <c r="G38" s="24">
        <v>0</v>
      </c>
      <c r="H38" s="24">
        <v>0.06</v>
      </c>
      <c r="I38" s="24">
        <v>0</v>
      </c>
      <c r="J38" s="24">
        <v>0</v>
      </c>
      <c r="K38" s="24">
        <v>6.9</v>
      </c>
      <c r="L38" s="24">
        <v>25.2</v>
      </c>
      <c r="M38" s="24">
        <v>9.9</v>
      </c>
      <c r="N38" s="24">
        <v>0.56999999999999995</v>
      </c>
      <c r="O38" s="7" t="s">
        <v>65</v>
      </c>
    </row>
    <row r="39" spans="1:15" s="1" customFormat="1" x14ac:dyDescent="0.25">
      <c r="A39" s="22" t="s">
        <v>35</v>
      </c>
      <c r="B39" s="6">
        <f t="shared" ref="B39:N39" si="4">SUM(B32:B38)</f>
        <v>870</v>
      </c>
      <c r="C39" s="8">
        <f>SUM(C32:C38)</f>
        <v>24.480000000000004</v>
      </c>
      <c r="D39" s="8">
        <f t="shared" si="4"/>
        <v>25.619999999999994</v>
      </c>
      <c r="E39" s="8">
        <f t="shared" si="4"/>
        <v>114.83</v>
      </c>
      <c r="F39" s="8">
        <f t="shared" si="4"/>
        <v>771.25</v>
      </c>
      <c r="G39" s="8">
        <f t="shared" si="4"/>
        <v>54.61</v>
      </c>
      <c r="H39" s="8">
        <f t="shared" si="4"/>
        <v>0.6100000000000001</v>
      </c>
      <c r="I39" s="8">
        <f t="shared" si="4"/>
        <v>336.57900000000001</v>
      </c>
      <c r="J39" s="8">
        <f t="shared" si="4"/>
        <v>3.0500000000000003</v>
      </c>
      <c r="K39" s="8">
        <f t="shared" si="4"/>
        <v>353.86999999999995</v>
      </c>
      <c r="L39" s="8">
        <f t="shared" si="4"/>
        <v>486.71</v>
      </c>
      <c r="M39" s="8">
        <f t="shared" si="4"/>
        <v>151.30000000000001</v>
      </c>
      <c r="N39" s="8">
        <f t="shared" si="4"/>
        <v>6.620000000000001</v>
      </c>
      <c r="O39" s="6"/>
    </row>
    <row r="40" spans="1:15" x14ac:dyDescent="0.25">
      <c r="A40" s="22" t="s">
        <v>36</v>
      </c>
      <c r="B40" s="6">
        <f t="shared" ref="B40:N40" si="5">B30+B39</f>
        <v>1420</v>
      </c>
      <c r="C40" s="8">
        <f t="shared" si="5"/>
        <v>56.84</v>
      </c>
      <c r="D40" s="8">
        <f t="shared" si="5"/>
        <v>74.209999999999994</v>
      </c>
      <c r="E40" s="8">
        <f t="shared" si="5"/>
        <v>236.46999999999997</v>
      </c>
      <c r="F40" s="8">
        <f t="shared" si="5"/>
        <v>1756.27</v>
      </c>
      <c r="G40" s="8">
        <f t="shared" si="5"/>
        <v>91.4</v>
      </c>
      <c r="H40" s="8">
        <f t="shared" si="5"/>
        <v>1.04</v>
      </c>
      <c r="I40" s="8">
        <f t="shared" si="5"/>
        <v>906.00900000000001</v>
      </c>
      <c r="J40" s="8">
        <f t="shared" si="5"/>
        <v>8.07</v>
      </c>
      <c r="K40" s="8">
        <f t="shared" si="5"/>
        <v>680.83999999999992</v>
      </c>
      <c r="L40" s="8">
        <f t="shared" si="5"/>
        <v>1072.26</v>
      </c>
      <c r="M40" s="8">
        <f t="shared" si="5"/>
        <v>256.55</v>
      </c>
      <c r="N40" s="8">
        <f t="shared" si="5"/>
        <v>24.05</v>
      </c>
      <c r="O40" s="7"/>
    </row>
    <row r="41" spans="1:15" x14ac:dyDescent="0.25">
      <c r="A41" s="22" t="s">
        <v>2</v>
      </c>
      <c r="B41" s="7"/>
      <c r="C41" s="10"/>
      <c r="D41" s="10"/>
      <c r="E41" s="78" t="s">
        <v>92</v>
      </c>
      <c r="F41" s="78"/>
      <c r="G41" s="10"/>
      <c r="H41" s="10"/>
      <c r="I41" s="10"/>
      <c r="J41" s="10"/>
      <c r="K41" s="10"/>
      <c r="L41" s="10"/>
      <c r="M41" s="10"/>
      <c r="N41" s="10"/>
      <c r="O41" s="7"/>
    </row>
    <row r="42" spans="1:15" x14ac:dyDescent="0.25">
      <c r="A42" s="71" t="s">
        <v>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3"/>
    </row>
    <row r="43" spans="1:15" ht="30" x14ac:dyDescent="0.25">
      <c r="A43" s="23" t="s">
        <v>142</v>
      </c>
      <c r="B43" s="7">
        <v>255</v>
      </c>
      <c r="C43" s="13">
        <v>7.76</v>
      </c>
      <c r="D43" s="13">
        <v>7.79</v>
      </c>
      <c r="E43" s="13">
        <v>41.52</v>
      </c>
      <c r="F43" s="13">
        <v>268.27999999999997</v>
      </c>
      <c r="G43" s="13">
        <v>13.48</v>
      </c>
      <c r="H43" s="13">
        <v>0.11</v>
      </c>
      <c r="I43" s="13">
        <v>61.35</v>
      </c>
      <c r="J43" s="13">
        <v>0.11</v>
      </c>
      <c r="K43" s="13">
        <v>164.51</v>
      </c>
      <c r="L43" s="13">
        <v>149.66999999999999</v>
      </c>
      <c r="M43" s="13">
        <v>25.09</v>
      </c>
      <c r="N43" s="13">
        <v>0.56999999999999995</v>
      </c>
      <c r="O43" s="7" t="s">
        <v>99</v>
      </c>
    </row>
    <row r="44" spans="1:15" x14ac:dyDescent="0.25">
      <c r="A44" s="23" t="s">
        <v>138</v>
      </c>
      <c r="B44" s="7">
        <v>60</v>
      </c>
      <c r="C44" s="10">
        <v>3.14</v>
      </c>
      <c r="D44" s="10">
        <v>5.72</v>
      </c>
      <c r="E44" s="10">
        <v>20.95</v>
      </c>
      <c r="F44" s="10">
        <v>113.38</v>
      </c>
      <c r="G44" s="10">
        <v>0.47</v>
      </c>
      <c r="H44" s="10">
        <v>0.04</v>
      </c>
      <c r="I44" s="10">
        <v>70.77</v>
      </c>
      <c r="J44" s="10">
        <v>1.87</v>
      </c>
      <c r="K44" s="10">
        <v>66.63</v>
      </c>
      <c r="L44" s="10">
        <v>52.61</v>
      </c>
      <c r="M44" s="10">
        <v>8.17</v>
      </c>
      <c r="N44" s="10">
        <v>0.55000000000000004</v>
      </c>
      <c r="O44" s="7" t="s">
        <v>64</v>
      </c>
    </row>
    <row r="45" spans="1:15" x14ac:dyDescent="0.25">
      <c r="A45" s="48" t="s">
        <v>14</v>
      </c>
      <c r="B45" s="49">
        <v>30</v>
      </c>
      <c r="C45" s="50">
        <v>2.2799999999999998</v>
      </c>
      <c r="D45" s="50">
        <v>0.24</v>
      </c>
      <c r="E45" s="50">
        <v>14.76</v>
      </c>
      <c r="F45" s="50">
        <v>70.5</v>
      </c>
      <c r="G45" s="50">
        <v>0</v>
      </c>
      <c r="H45" s="50">
        <v>0.06</v>
      </c>
      <c r="I45" s="50">
        <v>0</v>
      </c>
      <c r="J45" s="50">
        <v>0</v>
      </c>
      <c r="K45" s="50">
        <v>6.9</v>
      </c>
      <c r="L45" s="50">
        <v>25.2</v>
      </c>
      <c r="M45" s="50">
        <v>9.9</v>
      </c>
      <c r="N45" s="50">
        <v>0.56999999999999995</v>
      </c>
      <c r="O45" s="49" t="s">
        <v>65</v>
      </c>
    </row>
    <row r="46" spans="1:15" x14ac:dyDescent="0.25">
      <c r="A46" s="23" t="s">
        <v>109</v>
      </c>
      <c r="B46" s="7">
        <v>200</v>
      </c>
      <c r="C46" s="24">
        <v>3.58</v>
      </c>
      <c r="D46" s="24">
        <v>3.48</v>
      </c>
      <c r="E46" s="24">
        <v>14.62</v>
      </c>
      <c r="F46" s="24">
        <v>105.46</v>
      </c>
      <c r="G46" s="24">
        <v>1.17</v>
      </c>
      <c r="H46" s="24">
        <v>0.04</v>
      </c>
      <c r="I46" s="24">
        <v>19.920000000000002</v>
      </c>
      <c r="J46" s="24">
        <v>0.05</v>
      </c>
      <c r="K46" s="24">
        <v>113.42</v>
      </c>
      <c r="L46" s="24">
        <v>107.2</v>
      </c>
      <c r="M46" s="24">
        <v>29.6</v>
      </c>
      <c r="N46" s="24">
        <v>1.17</v>
      </c>
      <c r="O46" s="7" t="s">
        <v>110</v>
      </c>
    </row>
    <row r="47" spans="1:15" s="1" customFormat="1" x14ac:dyDescent="0.25">
      <c r="A47" s="5" t="s">
        <v>18</v>
      </c>
      <c r="B47" s="6">
        <f t="shared" ref="B47:N47" si="6">SUM(B43:B46)</f>
        <v>545</v>
      </c>
      <c r="C47" s="8">
        <f>SUM(C43:C46)</f>
        <v>16.759999999999998</v>
      </c>
      <c r="D47" s="8">
        <f t="shared" si="6"/>
        <v>17.23</v>
      </c>
      <c r="E47" s="8">
        <f t="shared" si="6"/>
        <v>91.850000000000009</v>
      </c>
      <c r="F47" s="8">
        <f t="shared" si="6"/>
        <v>557.62</v>
      </c>
      <c r="G47" s="8">
        <f t="shared" si="6"/>
        <v>15.120000000000001</v>
      </c>
      <c r="H47" s="8">
        <f t="shared" si="6"/>
        <v>0.25</v>
      </c>
      <c r="I47" s="8">
        <f t="shared" si="6"/>
        <v>152.04000000000002</v>
      </c>
      <c r="J47" s="8">
        <f t="shared" si="6"/>
        <v>2.0300000000000002</v>
      </c>
      <c r="K47" s="8">
        <f t="shared" si="6"/>
        <v>351.46</v>
      </c>
      <c r="L47" s="8">
        <f t="shared" si="6"/>
        <v>334.67999999999995</v>
      </c>
      <c r="M47" s="8">
        <f t="shared" si="6"/>
        <v>72.759999999999991</v>
      </c>
      <c r="N47" s="8">
        <f t="shared" si="6"/>
        <v>2.86</v>
      </c>
      <c r="O47" s="6"/>
    </row>
    <row r="48" spans="1:15" x14ac:dyDescent="0.25">
      <c r="A48" s="5" t="s">
        <v>19</v>
      </c>
      <c r="B48" s="7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"/>
    </row>
    <row r="49" spans="1:15" x14ac:dyDescent="0.25">
      <c r="A49" s="23" t="s">
        <v>20</v>
      </c>
      <c r="B49" s="49">
        <v>100</v>
      </c>
      <c r="C49" s="51">
        <v>1.05</v>
      </c>
      <c r="D49" s="51">
        <v>15.14</v>
      </c>
      <c r="E49" s="51">
        <v>10.36</v>
      </c>
      <c r="F49" s="51">
        <v>183.10900000000001</v>
      </c>
      <c r="G49" s="51">
        <v>23</v>
      </c>
      <c r="H49" s="51">
        <v>0.02</v>
      </c>
      <c r="I49" s="51">
        <v>86.07</v>
      </c>
      <c r="J49" s="51">
        <v>0</v>
      </c>
      <c r="K49" s="51">
        <v>28.59</v>
      </c>
      <c r="L49" s="51">
        <v>23.35</v>
      </c>
      <c r="M49" s="51">
        <v>13.37</v>
      </c>
      <c r="N49" s="51">
        <v>0.92</v>
      </c>
      <c r="O49" s="7" t="s">
        <v>67</v>
      </c>
    </row>
    <row r="50" spans="1:15" x14ac:dyDescent="0.25">
      <c r="A50" s="23" t="s">
        <v>28</v>
      </c>
      <c r="B50" s="7">
        <v>250</v>
      </c>
      <c r="C50" s="55">
        <v>2.19</v>
      </c>
      <c r="D50" s="55">
        <v>11</v>
      </c>
      <c r="E50" s="55">
        <v>16.25</v>
      </c>
      <c r="F50" s="55">
        <v>140.62</v>
      </c>
      <c r="G50" s="55">
        <v>16.079999999999998</v>
      </c>
      <c r="H50" s="55">
        <v>0.17499999999999999</v>
      </c>
      <c r="I50" s="55">
        <v>122.813</v>
      </c>
      <c r="J50" s="55">
        <v>0</v>
      </c>
      <c r="K50" s="55">
        <v>357.5</v>
      </c>
      <c r="L50" s="55" t="s">
        <v>141</v>
      </c>
      <c r="M50" s="55">
        <v>24.82</v>
      </c>
      <c r="N50" s="55">
        <v>0.93</v>
      </c>
      <c r="O50" s="7" t="s">
        <v>90</v>
      </c>
    </row>
    <row r="51" spans="1:15" x14ac:dyDescent="0.25">
      <c r="A51" s="23" t="s">
        <v>140</v>
      </c>
      <c r="B51" s="28">
        <v>90</v>
      </c>
      <c r="C51" s="12">
        <v>24.34</v>
      </c>
      <c r="D51" s="12">
        <v>21.51</v>
      </c>
      <c r="E51" s="12">
        <v>34.729999999999997</v>
      </c>
      <c r="F51" s="12">
        <v>343.67</v>
      </c>
      <c r="G51" s="12">
        <v>2.62</v>
      </c>
      <c r="H51" s="12">
        <v>0.16</v>
      </c>
      <c r="I51" s="12">
        <v>51.52</v>
      </c>
      <c r="J51" s="12">
        <v>3.01</v>
      </c>
      <c r="K51" s="12">
        <v>241.23</v>
      </c>
      <c r="L51" s="12">
        <v>225.72</v>
      </c>
      <c r="M51" s="12">
        <v>31.96</v>
      </c>
      <c r="N51" s="12">
        <v>1.95</v>
      </c>
      <c r="O51" s="28" t="s">
        <v>131</v>
      </c>
    </row>
    <row r="52" spans="1:15" x14ac:dyDescent="0.25">
      <c r="A52" s="23" t="s">
        <v>43</v>
      </c>
      <c r="B52" s="7">
        <v>180</v>
      </c>
      <c r="C52" s="10">
        <v>3.84</v>
      </c>
      <c r="D52" s="10">
        <v>7.42</v>
      </c>
      <c r="E52" s="10">
        <v>12.46</v>
      </c>
      <c r="F52" s="10">
        <v>138.9</v>
      </c>
      <c r="G52" s="10">
        <v>84.96</v>
      </c>
      <c r="H52" s="10">
        <v>7.0000000000000007E-2</v>
      </c>
      <c r="I52" s="10">
        <v>172.5</v>
      </c>
      <c r="J52" s="10">
        <v>3.62</v>
      </c>
      <c r="K52" s="10">
        <v>96.47</v>
      </c>
      <c r="L52" s="10">
        <v>76.64</v>
      </c>
      <c r="M52" s="10">
        <v>39.450000000000003</v>
      </c>
      <c r="N52" s="10">
        <v>1.4</v>
      </c>
      <c r="O52" s="7" t="s">
        <v>103</v>
      </c>
    </row>
    <row r="53" spans="1:15" x14ac:dyDescent="0.25">
      <c r="A53" s="23" t="s">
        <v>108</v>
      </c>
      <c r="B53" s="7">
        <v>180</v>
      </c>
      <c r="C53" s="24">
        <v>0.61</v>
      </c>
      <c r="D53" s="24">
        <v>0.25</v>
      </c>
      <c r="E53" s="24">
        <v>11.39</v>
      </c>
      <c r="F53" s="24">
        <v>61.89</v>
      </c>
      <c r="G53" s="24">
        <v>180</v>
      </c>
      <c r="H53" s="24">
        <v>0.01</v>
      </c>
      <c r="I53" s="24">
        <v>147.06</v>
      </c>
      <c r="J53" s="24">
        <v>0</v>
      </c>
      <c r="K53" s="24">
        <v>10.88</v>
      </c>
      <c r="L53" s="24">
        <v>3.06</v>
      </c>
      <c r="M53" s="24">
        <v>3.06</v>
      </c>
      <c r="N53" s="24">
        <v>0.55000000000000004</v>
      </c>
      <c r="O53" s="7" t="s">
        <v>107</v>
      </c>
    </row>
    <row r="54" spans="1:15" x14ac:dyDescent="0.25">
      <c r="A54" s="23" t="s">
        <v>34</v>
      </c>
      <c r="B54" s="7">
        <v>30</v>
      </c>
      <c r="C54" s="24">
        <v>1.98</v>
      </c>
      <c r="D54" s="24">
        <v>0.36</v>
      </c>
      <c r="E54" s="24">
        <v>10.02</v>
      </c>
      <c r="F54" s="24">
        <v>52.2</v>
      </c>
      <c r="G54" s="24">
        <v>0</v>
      </c>
      <c r="H54" s="24">
        <v>0.06</v>
      </c>
      <c r="I54" s="24">
        <v>0</v>
      </c>
      <c r="J54" s="24">
        <v>0</v>
      </c>
      <c r="K54" s="24">
        <v>9.9</v>
      </c>
      <c r="L54" s="24">
        <v>58.2</v>
      </c>
      <c r="M54" s="24">
        <v>17.100000000000001</v>
      </c>
      <c r="N54" s="24">
        <v>1.35</v>
      </c>
      <c r="O54" s="7" t="s">
        <v>64</v>
      </c>
    </row>
    <row r="55" spans="1:15" x14ac:dyDescent="0.25">
      <c r="A55" s="23" t="s">
        <v>14</v>
      </c>
      <c r="B55" s="7">
        <v>30</v>
      </c>
      <c r="C55" s="24">
        <v>2.2799999999999998</v>
      </c>
      <c r="D55" s="24">
        <v>0.24</v>
      </c>
      <c r="E55" s="24">
        <v>14.76</v>
      </c>
      <c r="F55" s="24">
        <v>70.5</v>
      </c>
      <c r="G55" s="24">
        <v>0</v>
      </c>
      <c r="H55" s="24">
        <v>0.06</v>
      </c>
      <c r="I55" s="24">
        <v>0</v>
      </c>
      <c r="J55" s="24">
        <v>0</v>
      </c>
      <c r="K55" s="24">
        <v>6.9</v>
      </c>
      <c r="L55" s="24">
        <v>25.2</v>
      </c>
      <c r="M55" s="24">
        <v>9.9</v>
      </c>
      <c r="N55" s="24">
        <v>0.56999999999999995</v>
      </c>
      <c r="O55" s="7" t="s">
        <v>65</v>
      </c>
    </row>
    <row r="56" spans="1:15" s="1" customFormat="1" x14ac:dyDescent="0.25">
      <c r="A56" s="22" t="s">
        <v>35</v>
      </c>
      <c r="B56" s="6">
        <f t="shared" ref="B56:N56" si="7">SUM(B49:B55)</f>
        <v>860</v>
      </c>
      <c r="C56" s="8">
        <f t="shared" si="7"/>
        <v>36.29</v>
      </c>
      <c r="D56" s="8">
        <f t="shared" si="7"/>
        <v>55.920000000000009</v>
      </c>
      <c r="E56" s="8">
        <f t="shared" si="7"/>
        <v>109.97</v>
      </c>
      <c r="F56" s="8">
        <f t="shared" si="7"/>
        <v>990.88900000000012</v>
      </c>
      <c r="G56" s="8">
        <f t="shared" si="7"/>
        <v>306.65999999999997</v>
      </c>
      <c r="H56" s="8">
        <f t="shared" si="7"/>
        <v>0.55499999999999994</v>
      </c>
      <c r="I56" s="8">
        <f t="shared" si="7"/>
        <v>579.96299999999997</v>
      </c>
      <c r="J56" s="8">
        <f t="shared" si="7"/>
        <v>6.63</v>
      </c>
      <c r="K56" s="8">
        <f t="shared" si="7"/>
        <v>751.46999999999991</v>
      </c>
      <c r="L56" s="8">
        <f t="shared" si="7"/>
        <v>412.16999999999996</v>
      </c>
      <c r="M56" s="8">
        <f t="shared" si="7"/>
        <v>139.66000000000003</v>
      </c>
      <c r="N56" s="8">
        <f t="shared" si="7"/>
        <v>7.67</v>
      </c>
      <c r="O56" s="6"/>
    </row>
    <row r="57" spans="1:15" x14ac:dyDescent="0.25">
      <c r="A57" s="22" t="s">
        <v>36</v>
      </c>
      <c r="B57" s="6">
        <f t="shared" ref="B57:N57" si="8">B47+B56</f>
        <v>1405</v>
      </c>
      <c r="C57" s="8">
        <f t="shared" si="8"/>
        <v>53.05</v>
      </c>
      <c r="D57" s="8">
        <f t="shared" si="8"/>
        <v>73.150000000000006</v>
      </c>
      <c r="E57" s="8">
        <f t="shared" si="8"/>
        <v>201.82</v>
      </c>
      <c r="F57" s="8">
        <f t="shared" si="8"/>
        <v>1548.509</v>
      </c>
      <c r="G57" s="8">
        <f t="shared" si="8"/>
        <v>321.77999999999997</v>
      </c>
      <c r="H57" s="8">
        <f t="shared" si="8"/>
        <v>0.80499999999999994</v>
      </c>
      <c r="I57" s="8">
        <f t="shared" si="8"/>
        <v>732.00299999999993</v>
      </c>
      <c r="J57" s="8">
        <f t="shared" si="8"/>
        <v>8.66</v>
      </c>
      <c r="K57" s="8">
        <f t="shared" si="8"/>
        <v>1102.9299999999998</v>
      </c>
      <c r="L57" s="8">
        <f t="shared" si="8"/>
        <v>746.84999999999991</v>
      </c>
      <c r="M57" s="8">
        <f t="shared" si="8"/>
        <v>212.42000000000002</v>
      </c>
      <c r="N57" s="8">
        <f t="shared" si="8"/>
        <v>10.53</v>
      </c>
      <c r="O57" s="7"/>
    </row>
    <row r="58" spans="1:15" x14ac:dyDescent="0.25">
      <c r="A58" s="22" t="s">
        <v>3</v>
      </c>
      <c r="B58" s="6"/>
      <c r="C58" s="8"/>
      <c r="D58" s="8"/>
      <c r="E58" s="78" t="s">
        <v>92</v>
      </c>
      <c r="F58" s="78"/>
      <c r="G58" s="8"/>
      <c r="H58" s="8"/>
      <c r="I58" s="8"/>
      <c r="J58" s="8"/>
      <c r="K58" s="8"/>
      <c r="L58" s="8"/>
      <c r="M58" s="8"/>
      <c r="N58" s="8"/>
      <c r="O58" s="7"/>
    </row>
    <row r="59" spans="1:15" x14ac:dyDescent="0.25">
      <c r="A59" s="71" t="s">
        <v>5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3"/>
    </row>
    <row r="60" spans="1:15" x14ac:dyDescent="0.25">
      <c r="A60" s="47" t="s">
        <v>133</v>
      </c>
      <c r="B60" s="44">
        <v>255</v>
      </c>
      <c r="C60" s="13">
        <v>15.28</v>
      </c>
      <c r="D60" s="13">
        <v>18.809999999999999</v>
      </c>
      <c r="E60" s="13">
        <v>39.85</v>
      </c>
      <c r="F60" s="13">
        <v>333.58</v>
      </c>
      <c r="G60" s="13">
        <v>2.92</v>
      </c>
      <c r="H60" s="13">
        <v>0.24</v>
      </c>
      <c r="I60" s="13">
        <v>96.52</v>
      </c>
      <c r="J60" s="13">
        <v>2.67</v>
      </c>
      <c r="K60" s="13">
        <v>280.22000000000003</v>
      </c>
      <c r="L60" s="13">
        <v>314.13</v>
      </c>
      <c r="M60" s="13">
        <v>109.46</v>
      </c>
      <c r="N60" s="13">
        <v>2.91</v>
      </c>
      <c r="O60" s="14" t="s">
        <v>134</v>
      </c>
    </row>
    <row r="61" spans="1:15" x14ac:dyDescent="0.25">
      <c r="A61" s="23" t="s">
        <v>10</v>
      </c>
      <c r="B61" s="7">
        <v>150</v>
      </c>
      <c r="C61" s="24">
        <v>0.6</v>
      </c>
      <c r="D61" s="24">
        <v>2.6</v>
      </c>
      <c r="E61" s="24">
        <v>14.7</v>
      </c>
      <c r="F61" s="24">
        <v>70.5</v>
      </c>
      <c r="G61" s="24">
        <v>15</v>
      </c>
      <c r="H61" s="24">
        <v>0.05</v>
      </c>
      <c r="I61" s="24">
        <v>62.5</v>
      </c>
      <c r="J61" s="24">
        <v>0</v>
      </c>
      <c r="K61" s="24">
        <v>24</v>
      </c>
      <c r="L61" s="24">
        <v>16.5</v>
      </c>
      <c r="M61" s="24">
        <v>13.5</v>
      </c>
      <c r="N61" s="24">
        <v>3.3</v>
      </c>
      <c r="O61" s="7" t="s">
        <v>70</v>
      </c>
    </row>
    <row r="62" spans="1:15" x14ac:dyDescent="0.25">
      <c r="A62" s="23" t="s">
        <v>14</v>
      </c>
      <c r="B62" s="7">
        <v>30</v>
      </c>
      <c r="C62" s="24">
        <v>2.2799999999999998</v>
      </c>
      <c r="D62" s="24">
        <v>0.24</v>
      </c>
      <c r="E62" s="24">
        <v>14.76</v>
      </c>
      <c r="F62" s="24">
        <v>70.5</v>
      </c>
      <c r="G62" s="24">
        <v>0</v>
      </c>
      <c r="H62" s="24">
        <v>0.06</v>
      </c>
      <c r="I62" s="24">
        <v>0</v>
      </c>
      <c r="J62" s="24">
        <v>0</v>
      </c>
      <c r="K62" s="24">
        <v>6.9</v>
      </c>
      <c r="L62" s="24">
        <v>25.2</v>
      </c>
      <c r="M62" s="24">
        <v>9.9</v>
      </c>
      <c r="N62" s="24">
        <v>0.56999999999999995</v>
      </c>
      <c r="O62" s="7" t="s">
        <v>65</v>
      </c>
    </row>
    <row r="63" spans="1:15" x14ac:dyDescent="0.25">
      <c r="A63" s="23" t="s">
        <v>16</v>
      </c>
      <c r="B63" s="2">
        <v>200</v>
      </c>
      <c r="C63" s="3">
        <v>0</v>
      </c>
      <c r="D63" s="3">
        <v>0</v>
      </c>
      <c r="E63" s="3">
        <v>15</v>
      </c>
      <c r="F63" s="3">
        <v>60</v>
      </c>
      <c r="G63" s="3">
        <v>0</v>
      </c>
      <c r="H63" s="3">
        <v>0</v>
      </c>
      <c r="I63" s="3">
        <v>0</v>
      </c>
      <c r="J63" s="3">
        <v>0</v>
      </c>
      <c r="K63" s="3">
        <v>3.4</v>
      </c>
      <c r="L63" s="3">
        <v>0</v>
      </c>
      <c r="M63" s="3">
        <v>0</v>
      </c>
      <c r="N63" s="3">
        <v>0.02</v>
      </c>
      <c r="O63" s="4" t="s">
        <v>71</v>
      </c>
    </row>
    <row r="64" spans="1:15" s="1" customFormat="1" x14ac:dyDescent="0.25">
      <c r="A64" s="5" t="s">
        <v>18</v>
      </c>
      <c r="B64" s="6">
        <f t="shared" ref="B64:N64" si="9">SUM(B60:B63)</f>
        <v>635</v>
      </c>
      <c r="C64" s="8">
        <f t="shared" si="9"/>
        <v>18.16</v>
      </c>
      <c r="D64" s="8">
        <f t="shared" si="9"/>
        <v>21.65</v>
      </c>
      <c r="E64" s="8">
        <f t="shared" si="9"/>
        <v>84.31</v>
      </c>
      <c r="F64" s="8">
        <f t="shared" si="9"/>
        <v>534.57999999999993</v>
      </c>
      <c r="G64" s="8">
        <f t="shared" si="9"/>
        <v>17.920000000000002</v>
      </c>
      <c r="H64" s="8">
        <f t="shared" si="9"/>
        <v>0.35</v>
      </c>
      <c r="I64" s="8">
        <f t="shared" si="9"/>
        <v>159.01999999999998</v>
      </c>
      <c r="J64" s="8">
        <f t="shared" si="9"/>
        <v>2.67</v>
      </c>
      <c r="K64" s="8">
        <f t="shared" si="9"/>
        <v>314.52</v>
      </c>
      <c r="L64" s="8">
        <f t="shared" si="9"/>
        <v>355.83</v>
      </c>
      <c r="M64" s="8">
        <f t="shared" si="9"/>
        <v>132.85999999999999</v>
      </c>
      <c r="N64" s="8">
        <f t="shared" si="9"/>
        <v>6.8</v>
      </c>
      <c r="O64" s="6"/>
    </row>
    <row r="65" spans="1:15" x14ac:dyDescent="0.25">
      <c r="A65" s="64" t="s">
        <v>19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6"/>
    </row>
    <row r="66" spans="1:15" ht="30" x14ac:dyDescent="0.25">
      <c r="A66" s="23" t="s">
        <v>40</v>
      </c>
      <c r="B66" s="49">
        <v>100</v>
      </c>
      <c r="C66" s="51">
        <v>1.55</v>
      </c>
      <c r="D66" s="51">
        <v>5.08</v>
      </c>
      <c r="E66" s="51">
        <v>9.39</v>
      </c>
      <c r="F66" s="51">
        <v>90.49</v>
      </c>
      <c r="G66" s="51">
        <v>36.01</v>
      </c>
      <c r="H66" s="51">
        <v>0.03</v>
      </c>
      <c r="I66" s="51">
        <v>202.37</v>
      </c>
      <c r="J66" s="51">
        <v>0</v>
      </c>
      <c r="K66" s="51">
        <v>44.77</v>
      </c>
      <c r="L66" s="51">
        <v>30.88</v>
      </c>
      <c r="M66" s="51">
        <v>16.670000000000002</v>
      </c>
      <c r="N66" s="51">
        <v>0.59</v>
      </c>
      <c r="O66" s="7" t="s">
        <v>104</v>
      </c>
    </row>
    <row r="67" spans="1:15" ht="30" x14ac:dyDescent="0.25">
      <c r="A67" s="23" t="s">
        <v>26</v>
      </c>
      <c r="B67" s="28">
        <v>250</v>
      </c>
      <c r="C67" s="52">
        <v>7.19</v>
      </c>
      <c r="D67" s="52">
        <v>7.99</v>
      </c>
      <c r="E67" s="52">
        <v>32.22</v>
      </c>
      <c r="F67" s="52">
        <v>174.05</v>
      </c>
      <c r="G67" s="52">
        <v>16.5</v>
      </c>
      <c r="H67" s="52">
        <v>0.11</v>
      </c>
      <c r="I67" s="52">
        <v>86.74</v>
      </c>
      <c r="J67" s="52">
        <v>0</v>
      </c>
      <c r="K67" s="52">
        <v>16.079999999999998</v>
      </c>
      <c r="L67" s="52">
        <v>82.35</v>
      </c>
      <c r="M67" s="52">
        <v>33.51</v>
      </c>
      <c r="N67" s="52">
        <v>1.1399999999999999</v>
      </c>
      <c r="O67" s="7" t="s">
        <v>79</v>
      </c>
    </row>
    <row r="68" spans="1:15" x14ac:dyDescent="0.25">
      <c r="A68" s="23" t="s">
        <v>135</v>
      </c>
      <c r="B68" s="46">
        <v>280</v>
      </c>
      <c r="C68" s="24">
        <v>24.71</v>
      </c>
      <c r="D68" s="24">
        <v>20.67</v>
      </c>
      <c r="E68" s="24">
        <v>40</v>
      </c>
      <c r="F68" s="24">
        <v>408.76</v>
      </c>
      <c r="G68" s="24">
        <v>30.74</v>
      </c>
      <c r="H68" s="24">
        <v>0.24</v>
      </c>
      <c r="I68" s="24">
        <v>581.55999999999995</v>
      </c>
      <c r="J68" s="24">
        <v>3.55</v>
      </c>
      <c r="K68" s="24">
        <v>300.91000000000003</v>
      </c>
      <c r="L68" s="24">
        <v>261.24</v>
      </c>
      <c r="M68" s="24">
        <v>119.86</v>
      </c>
      <c r="N68" s="24">
        <v>3.01</v>
      </c>
      <c r="O68" s="46" t="s">
        <v>136</v>
      </c>
    </row>
    <row r="69" spans="1:15" x14ac:dyDescent="0.25">
      <c r="A69" s="23" t="s">
        <v>33</v>
      </c>
      <c r="B69" s="7">
        <v>180</v>
      </c>
      <c r="C69" s="24">
        <v>0.67</v>
      </c>
      <c r="D69" s="24">
        <v>0</v>
      </c>
      <c r="E69" s="24">
        <v>19.190000000000001</v>
      </c>
      <c r="F69" s="24">
        <v>70.47</v>
      </c>
      <c r="G69" s="24">
        <v>23.4</v>
      </c>
      <c r="H69" s="24">
        <v>0.17999999999999997</v>
      </c>
      <c r="I69" s="24">
        <v>9</v>
      </c>
      <c r="J69" s="24">
        <v>0</v>
      </c>
      <c r="K69" s="24">
        <v>16.469999999999995</v>
      </c>
      <c r="L69" s="24">
        <v>16.2</v>
      </c>
      <c r="M69" s="24">
        <v>10.8</v>
      </c>
      <c r="N69" s="24">
        <v>0.75</v>
      </c>
      <c r="O69" s="7" t="s">
        <v>82</v>
      </c>
    </row>
    <row r="70" spans="1:15" x14ac:dyDescent="0.25">
      <c r="A70" s="23" t="s">
        <v>34</v>
      </c>
      <c r="B70" s="7">
        <v>30</v>
      </c>
      <c r="C70" s="24">
        <v>1.98</v>
      </c>
      <c r="D70" s="24">
        <v>0.36</v>
      </c>
      <c r="E70" s="24">
        <v>10.02</v>
      </c>
      <c r="F70" s="24">
        <v>52.2</v>
      </c>
      <c r="G70" s="24">
        <v>0</v>
      </c>
      <c r="H70" s="24">
        <v>0.06</v>
      </c>
      <c r="I70" s="24">
        <v>0</v>
      </c>
      <c r="J70" s="24">
        <v>0</v>
      </c>
      <c r="K70" s="24">
        <v>9.9</v>
      </c>
      <c r="L70" s="24">
        <v>58.2</v>
      </c>
      <c r="M70" s="24">
        <v>17.100000000000001</v>
      </c>
      <c r="N70" s="24">
        <v>1.35</v>
      </c>
      <c r="O70" s="7" t="s">
        <v>64</v>
      </c>
    </row>
    <row r="71" spans="1:15" x14ac:dyDescent="0.25">
      <c r="A71" s="23" t="s">
        <v>14</v>
      </c>
      <c r="B71" s="7">
        <v>30</v>
      </c>
      <c r="C71" s="24">
        <v>2.2799999999999998</v>
      </c>
      <c r="D71" s="24">
        <v>0.24</v>
      </c>
      <c r="E71" s="24">
        <v>14.76</v>
      </c>
      <c r="F71" s="24">
        <v>70.5</v>
      </c>
      <c r="G71" s="24">
        <v>0</v>
      </c>
      <c r="H71" s="24">
        <v>0.06</v>
      </c>
      <c r="I71" s="24">
        <v>0</v>
      </c>
      <c r="J71" s="24">
        <v>0</v>
      </c>
      <c r="K71" s="24">
        <v>6.9</v>
      </c>
      <c r="L71" s="24">
        <v>25.2</v>
      </c>
      <c r="M71" s="24">
        <v>9.9</v>
      </c>
      <c r="N71" s="24">
        <v>0.56999999999999995</v>
      </c>
      <c r="O71" s="7" t="s">
        <v>65</v>
      </c>
    </row>
    <row r="72" spans="1:15" x14ac:dyDescent="0.25">
      <c r="A72" s="22" t="s">
        <v>35</v>
      </c>
      <c r="B72" s="6">
        <f t="shared" ref="B72:N72" si="10">SUM(B66:B71)</f>
        <v>870</v>
      </c>
      <c r="C72" s="8">
        <f t="shared" si="10"/>
        <v>38.380000000000003</v>
      </c>
      <c r="D72" s="8">
        <f t="shared" si="10"/>
        <v>34.340000000000003</v>
      </c>
      <c r="E72" s="8">
        <f t="shared" si="10"/>
        <v>125.58</v>
      </c>
      <c r="F72" s="8">
        <f t="shared" si="10"/>
        <v>866.47</v>
      </c>
      <c r="G72" s="8">
        <f t="shared" si="10"/>
        <v>106.65</v>
      </c>
      <c r="H72" s="8">
        <f t="shared" si="10"/>
        <v>0.67999999999999994</v>
      </c>
      <c r="I72" s="8">
        <f t="shared" si="10"/>
        <v>879.67</v>
      </c>
      <c r="J72" s="8">
        <f t="shared" si="10"/>
        <v>3.55</v>
      </c>
      <c r="K72" s="8">
        <f t="shared" si="10"/>
        <v>395.03</v>
      </c>
      <c r="L72" s="8">
        <f t="shared" si="10"/>
        <v>474.07</v>
      </c>
      <c r="M72" s="8">
        <f t="shared" si="10"/>
        <v>207.84</v>
      </c>
      <c r="N72" s="8">
        <f t="shared" si="10"/>
        <v>7.41</v>
      </c>
      <c r="O72" s="6"/>
    </row>
    <row r="73" spans="1:15" x14ac:dyDescent="0.25">
      <c r="A73" s="22" t="s">
        <v>36</v>
      </c>
      <c r="B73" s="6">
        <f t="shared" ref="B73:N73" si="11">B64+B72</f>
        <v>1505</v>
      </c>
      <c r="C73" s="8">
        <f t="shared" si="11"/>
        <v>56.540000000000006</v>
      </c>
      <c r="D73" s="8">
        <f t="shared" si="11"/>
        <v>55.99</v>
      </c>
      <c r="E73" s="8">
        <f t="shared" si="11"/>
        <v>209.89</v>
      </c>
      <c r="F73" s="8">
        <f t="shared" si="11"/>
        <v>1401.05</v>
      </c>
      <c r="G73" s="8">
        <f t="shared" si="11"/>
        <v>124.57000000000001</v>
      </c>
      <c r="H73" s="8">
        <f t="shared" si="11"/>
        <v>1.0299999999999998</v>
      </c>
      <c r="I73" s="8">
        <f t="shared" si="11"/>
        <v>1038.69</v>
      </c>
      <c r="J73" s="8">
        <f t="shared" si="11"/>
        <v>6.22</v>
      </c>
      <c r="K73" s="8">
        <f t="shared" si="11"/>
        <v>709.55</v>
      </c>
      <c r="L73" s="8">
        <f t="shared" si="11"/>
        <v>829.9</v>
      </c>
      <c r="M73" s="8">
        <f t="shared" si="11"/>
        <v>340.7</v>
      </c>
      <c r="N73" s="8">
        <f t="shared" si="11"/>
        <v>14.21</v>
      </c>
      <c r="O73" s="7"/>
    </row>
    <row r="74" spans="1:15" x14ac:dyDescent="0.25">
      <c r="A74" s="22" t="s">
        <v>37</v>
      </c>
      <c r="B74" s="7"/>
      <c r="C74" s="10"/>
      <c r="D74" s="10"/>
      <c r="E74" s="78" t="s">
        <v>92</v>
      </c>
      <c r="F74" s="78"/>
      <c r="G74" s="10"/>
      <c r="H74" s="10"/>
      <c r="I74" s="10"/>
      <c r="J74" s="10"/>
      <c r="K74" s="10"/>
      <c r="L74" s="10"/>
      <c r="M74" s="10"/>
      <c r="N74" s="10"/>
      <c r="O74" s="7"/>
    </row>
    <row r="75" spans="1:15" x14ac:dyDescent="0.25">
      <c r="A75" s="71" t="s">
        <v>5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3"/>
    </row>
    <row r="76" spans="1:15" ht="30" x14ac:dyDescent="0.25">
      <c r="A76" s="23" t="s">
        <v>117</v>
      </c>
      <c r="B76" s="7">
        <v>120</v>
      </c>
      <c r="C76" s="10">
        <v>16.75</v>
      </c>
      <c r="D76" s="10">
        <v>13.3</v>
      </c>
      <c r="E76" s="10">
        <v>13.77</v>
      </c>
      <c r="F76" s="10">
        <v>158.84</v>
      </c>
      <c r="G76" s="10">
        <v>12.6</v>
      </c>
      <c r="H76" s="10">
        <v>0.01</v>
      </c>
      <c r="I76" s="10">
        <v>96.75</v>
      </c>
      <c r="J76" s="10">
        <v>2.41</v>
      </c>
      <c r="K76" s="10">
        <v>231.84</v>
      </c>
      <c r="L76" s="10">
        <v>173.82</v>
      </c>
      <c r="M76" s="10">
        <v>62.04</v>
      </c>
      <c r="N76" s="10">
        <v>1.35</v>
      </c>
      <c r="O76" s="7" t="s">
        <v>118</v>
      </c>
    </row>
    <row r="77" spans="1:15" x14ac:dyDescent="0.25">
      <c r="A77" s="23" t="s">
        <v>30</v>
      </c>
      <c r="B77" s="56">
        <v>180</v>
      </c>
      <c r="C77" s="53">
        <v>6.62</v>
      </c>
      <c r="D77" s="53">
        <v>5.23</v>
      </c>
      <c r="E77" s="53">
        <v>42.3</v>
      </c>
      <c r="F77" s="53">
        <v>242.98</v>
      </c>
      <c r="G77" s="53">
        <v>0</v>
      </c>
      <c r="H77" s="53">
        <v>0.12</v>
      </c>
      <c r="I77" s="53">
        <v>70.7</v>
      </c>
      <c r="J77" s="53">
        <v>0.08</v>
      </c>
      <c r="K77" s="53">
        <v>12.03</v>
      </c>
      <c r="L77" s="53">
        <v>53.17</v>
      </c>
      <c r="M77" s="53">
        <v>9.59</v>
      </c>
      <c r="N77" s="53">
        <v>0.97</v>
      </c>
      <c r="O77" s="28">
        <v>626</v>
      </c>
    </row>
    <row r="78" spans="1:15" x14ac:dyDescent="0.25">
      <c r="A78" s="23" t="s">
        <v>14</v>
      </c>
      <c r="B78" s="7">
        <v>50</v>
      </c>
      <c r="C78" s="24">
        <v>3.8</v>
      </c>
      <c r="D78" s="24">
        <v>0.4</v>
      </c>
      <c r="E78" s="24">
        <v>24.6</v>
      </c>
      <c r="F78" s="24">
        <v>117.5</v>
      </c>
      <c r="G78" s="24">
        <v>0</v>
      </c>
      <c r="H78" s="24">
        <v>0.06</v>
      </c>
      <c r="I78" s="24">
        <v>0</v>
      </c>
      <c r="J78" s="24">
        <v>0</v>
      </c>
      <c r="K78" s="24">
        <v>11.5</v>
      </c>
      <c r="L78" s="24">
        <v>25.2</v>
      </c>
      <c r="M78" s="24">
        <v>16.5</v>
      </c>
      <c r="N78" s="24">
        <v>0.95</v>
      </c>
      <c r="O78" s="7" t="s">
        <v>65</v>
      </c>
    </row>
    <row r="79" spans="1:15" x14ac:dyDescent="0.25">
      <c r="A79" s="23" t="s">
        <v>32</v>
      </c>
      <c r="B79" s="2">
        <v>200</v>
      </c>
      <c r="C79" s="3">
        <v>0.03</v>
      </c>
      <c r="D79" s="3">
        <v>4.0000000000000001E-3</v>
      </c>
      <c r="E79" s="3">
        <v>10.1</v>
      </c>
      <c r="F79" s="3">
        <v>41.26</v>
      </c>
      <c r="G79" s="3">
        <v>1.6</v>
      </c>
      <c r="H79" s="3">
        <v>0</v>
      </c>
      <c r="I79" s="3">
        <v>0.43</v>
      </c>
      <c r="J79" s="3">
        <v>0</v>
      </c>
      <c r="K79" s="3">
        <v>5.37</v>
      </c>
      <c r="L79" s="3">
        <v>6.65</v>
      </c>
      <c r="M79" s="3">
        <v>3.56</v>
      </c>
      <c r="N79" s="3">
        <v>0.63</v>
      </c>
      <c r="O79" s="4" t="s">
        <v>74</v>
      </c>
    </row>
    <row r="80" spans="1:15" s="1" customFormat="1" x14ac:dyDescent="0.25">
      <c r="A80" s="5" t="s">
        <v>18</v>
      </c>
      <c r="B80" s="6">
        <f t="shared" ref="B80:N80" si="12">SUM(B76:B79)</f>
        <v>550</v>
      </c>
      <c r="C80" s="8">
        <f t="shared" si="12"/>
        <v>27.200000000000003</v>
      </c>
      <c r="D80" s="8">
        <f t="shared" si="12"/>
        <v>18.934000000000001</v>
      </c>
      <c r="E80" s="8">
        <f t="shared" si="12"/>
        <v>90.769999999999982</v>
      </c>
      <c r="F80" s="8">
        <f t="shared" si="12"/>
        <v>560.57999999999993</v>
      </c>
      <c r="G80" s="8">
        <f t="shared" si="12"/>
        <v>14.2</v>
      </c>
      <c r="H80" s="8">
        <f t="shared" si="12"/>
        <v>0.19</v>
      </c>
      <c r="I80" s="8">
        <f t="shared" si="12"/>
        <v>167.88</v>
      </c>
      <c r="J80" s="8">
        <f t="shared" si="12"/>
        <v>2.4900000000000002</v>
      </c>
      <c r="K80" s="8">
        <f t="shared" si="12"/>
        <v>260.74</v>
      </c>
      <c r="L80" s="8">
        <f t="shared" si="12"/>
        <v>258.83999999999997</v>
      </c>
      <c r="M80" s="8">
        <f t="shared" si="12"/>
        <v>91.69</v>
      </c>
      <c r="N80" s="8">
        <f t="shared" si="12"/>
        <v>3.9000000000000004</v>
      </c>
      <c r="O80" s="6"/>
    </row>
    <row r="81" spans="1:15" x14ac:dyDescent="0.25">
      <c r="A81" s="64" t="s">
        <v>19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6"/>
    </row>
    <row r="82" spans="1:15" ht="30" x14ac:dyDescent="0.25">
      <c r="A82" s="23" t="s">
        <v>127</v>
      </c>
      <c r="B82" s="7">
        <v>100</v>
      </c>
      <c r="C82" s="55">
        <v>1.43</v>
      </c>
      <c r="D82" s="55">
        <v>6.09</v>
      </c>
      <c r="E82" s="55">
        <v>28.08</v>
      </c>
      <c r="F82" s="55">
        <v>93.84</v>
      </c>
      <c r="G82" s="55">
        <v>9.5</v>
      </c>
      <c r="H82" s="55">
        <v>0.04</v>
      </c>
      <c r="I82" s="55">
        <v>1.9</v>
      </c>
      <c r="J82" s="55">
        <v>5.05</v>
      </c>
      <c r="K82" s="55">
        <v>35.15</v>
      </c>
      <c r="L82" s="55">
        <v>40.97</v>
      </c>
      <c r="M82" s="55">
        <v>20.9</v>
      </c>
      <c r="N82" s="55">
        <v>1.33</v>
      </c>
      <c r="O82" s="7" t="s">
        <v>78</v>
      </c>
    </row>
    <row r="83" spans="1:15" x14ac:dyDescent="0.25">
      <c r="A83" s="23" t="s">
        <v>25</v>
      </c>
      <c r="B83" s="7">
        <v>250</v>
      </c>
      <c r="C83" s="51">
        <v>5.88</v>
      </c>
      <c r="D83" s="51">
        <v>5.55</v>
      </c>
      <c r="E83" s="51">
        <v>44.753</v>
      </c>
      <c r="F83" s="51">
        <v>179.85</v>
      </c>
      <c r="G83" s="51">
        <v>11.5</v>
      </c>
      <c r="H83" s="51">
        <v>0.23</v>
      </c>
      <c r="I83" s="51">
        <v>201.9</v>
      </c>
      <c r="J83" s="51">
        <v>0</v>
      </c>
      <c r="K83" s="51">
        <v>36.56</v>
      </c>
      <c r="L83" s="51">
        <v>106.76</v>
      </c>
      <c r="M83" s="51">
        <v>38.26</v>
      </c>
      <c r="N83" s="51">
        <v>2.5</v>
      </c>
      <c r="O83" s="7" t="s">
        <v>73</v>
      </c>
    </row>
    <row r="84" spans="1:15" ht="14.45" customHeight="1" x14ac:dyDescent="0.25">
      <c r="A84" s="23" t="s">
        <v>137</v>
      </c>
      <c r="B84" s="7">
        <v>100</v>
      </c>
      <c r="C84" s="10">
        <v>10.210000000000001</v>
      </c>
      <c r="D84" s="10">
        <v>8.57</v>
      </c>
      <c r="E84" s="10">
        <v>7.36</v>
      </c>
      <c r="F84" s="10">
        <v>165.97</v>
      </c>
      <c r="G84" s="10">
        <v>23.17</v>
      </c>
      <c r="H84" s="10">
        <v>0.06</v>
      </c>
      <c r="I84" s="10">
        <v>28.5</v>
      </c>
      <c r="J84" s="10">
        <v>0.04</v>
      </c>
      <c r="K84" s="10">
        <v>215.55</v>
      </c>
      <c r="L84" s="10">
        <v>92.42</v>
      </c>
      <c r="M84" s="10">
        <v>19.8</v>
      </c>
      <c r="N84" s="10">
        <v>1.01</v>
      </c>
      <c r="O84" s="7" t="s">
        <v>105</v>
      </c>
    </row>
    <row r="85" spans="1:15" x14ac:dyDescent="0.25">
      <c r="A85" s="23" t="s">
        <v>122</v>
      </c>
      <c r="B85" s="49">
        <v>180</v>
      </c>
      <c r="C85" s="51">
        <v>3.98</v>
      </c>
      <c r="D85" s="51">
        <v>9.11</v>
      </c>
      <c r="E85" s="51">
        <v>27.16</v>
      </c>
      <c r="F85" s="51">
        <v>239.3</v>
      </c>
      <c r="G85" s="51">
        <v>32.04</v>
      </c>
      <c r="H85" s="51">
        <v>0.17</v>
      </c>
      <c r="I85" s="51">
        <v>34.28</v>
      </c>
      <c r="J85" s="51">
        <v>0.06</v>
      </c>
      <c r="K85" s="51">
        <v>50.42</v>
      </c>
      <c r="L85" s="51">
        <v>117.43</v>
      </c>
      <c r="M85" s="51">
        <v>40.340000000000003</v>
      </c>
      <c r="N85" s="51">
        <v>1.48</v>
      </c>
      <c r="O85" s="28" t="s">
        <v>98</v>
      </c>
    </row>
    <row r="86" spans="1:15" x14ac:dyDescent="0.25">
      <c r="A86" s="23" t="s">
        <v>119</v>
      </c>
      <c r="B86" s="7">
        <v>180</v>
      </c>
      <c r="C86" s="24">
        <v>0.11</v>
      </c>
      <c r="D86" s="24">
        <v>0.02</v>
      </c>
      <c r="E86" s="24">
        <v>20.41</v>
      </c>
      <c r="F86" s="24">
        <v>83.77</v>
      </c>
      <c r="G86" s="24">
        <v>6.12</v>
      </c>
      <c r="H86" s="24">
        <v>0.01</v>
      </c>
      <c r="I86" s="24">
        <v>0.57999999999999996</v>
      </c>
      <c r="J86" s="24">
        <v>0</v>
      </c>
      <c r="K86" s="24">
        <v>5.31</v>
      </c>
      <c r="L86" s="24">
        <v>2.83</v>
      </c>
      <c r="M86" s="24">
        <v>1.57</v>
      </c>
      <c r="N86" s="24">
        <v>0.12</v>
      </c>
      <c r="O86" s="7" t="s">
        <v>120</v>
      </c>
    </row>
    <row r="87" spans="1:15" x14ac:dyDescent="0.25">
      <c r="A87" s="23" t="s">
        <v>34</v>
      </c>
      <c r="B87" s="7">
        <v>30</v>
      </c>
      <c r="C87" s="24">
        <v>1.98</v>
      </c>
      <c r="D87" s="24">
        <v>0.36</v>
      </c>
      <c r="E87" s="24">
        <v>10.02</v>
      </c>
      <c r="F87" s="24">
        <v>52.2</v>
      </c>
      <c r="G87" s="24">
        <v>0</v>
      </c>
      <c r="H87" s="24">
        <v>0.06</v>
      </c>
      <c r="I87" s="24">
        <v>0</v>
      </c>
      <c r="J87" s="24">
        <v>0</v>
      </c>
      <c r="K87" s="24">
        <v>9.9</v>
      </c>
      <c r="L87" s="24">
        <v>58.2</v>
      </c>
      <c r="M87" s="24">
        <v>17.100000000000001</v>
      </c>
      <c r="N87" s="24">
        <v>1.35</v>
      </c>
      <c r="O87" s="7" t="s">
        <v>64</v>
      </c>
    </row>
    <row r="88" spans="1:15" x14ac:dyDescent="0.25">
      <c r="A88" s="23" t="s">
        <v>14</v>
      </c>
      <c r="B88" s="7">
        <v>30</v>
      </c>
      <c r="C88" s="24">
        <v>2.2799999999999998</v>
      </c>
      <c r="D88" s="24">
        <v>0.24</v>
      </c>
      <c r="E88" s="24">
        <v>14.76</v>
      </c>
      <c r="F88" s="24">
        <v>70.5</v>
      </c>
      <c r="G88" s="24">
        <v>0</v>
      </c>
      <c r="H88" s="24">
        <v>0.06</v>
      </c>
      <c r="I88" s="24">
        <v>0</v>
      </c>
      <c r="J88" s="24">
        <v>0</v>
      </c>
      <c r="K88" s="24">
        <v>6.9</v>
      </c>
      <c r="L88" s="24">
        <v>25.2</v>
      </c>
      <c r="M88" s="24">
        <v>9.9</v>
      </c>
      <c r="N88" s="24">
        <v>0.56999999999999995</v>
      </c>
      <c r="O88" s="7" t="s">
        <v>65</v>
      </c>
    </row>
    <row r="89" spans="1:15" s="1" customFormat="1" x14ac:dyDescent="0.25">
      <c r="A89" s="22" t="s">
        <v>35</v>
      </c>
      <c r="B89" s="6">
        <f t="shared" ref="B89:N89" si="13">SUM(B82:B88)</f>
        <v>870</v>
      </c>
      <c r="C89" s="8">
        <f t="shared" si="13"/>
        <v>25.87</v>
      </c>
      <c r="D89" s="8">
        <f t="shared" si="13"/>
        <v>29.939999999999998</v>
      </c>
      <c r="E89" s="8">
        <f t="shared" si="13"/>
        <v>152.54299999999998</v>
      </c>
      <c r="F89" s="8">
        <f t="shared" si="13"/>
        <v>885.43000000000006</v>
      </c>
      <c r="G89" s="8">
        <f t="shared" si="13"/>
        <v>82.330000000000013</v>
      </c>
      <c r="H89" s="8">
        <f t="shared" si="13"/>
        <v>0.63000000000000012</v>
      </c>
      <c r="I89" s="8">
        <f t="shared" si="13"/>
        <v>267.16000000000003</v>
      </c>
      <c r="J89" s="8">
        <f t="shared" si="13"/>
        <v>5.1499999999999995</v>
      </c>
      <c r="K89" s="8">
        <f t="shared" si="13"/>
        <v>359.78999999999996</v>
      </c>
      <c r="L89" s="8">
        <f t="shared" si="13"/>
        <v>443.81</v>
      </c>
      <c r="M89" s="8">
        <f t="shared" si="13"/>
        <v>147.87</v>
      </c>
      <c r="N89" s="8">
        <f t="shared" si="13"/>
        <v>8.3600000000000012</v>
      </c>
      <c r="O89" s="6"/>
    </row>
    <row r="90" spans="1:15" x14ac:dyDescent="0.25">
      <c r="A90" s="22" t="s">
        <v>36</v>
      </c>
      <c r="B90" s="6">
        <f t="shared" ref="B90:N90" si="14">B80+B89</f>
        <v>1420</v>
      </c>
      <c r="C90" s="8">
        <f t="shared" si="14"/>
        <v>53.070000000000007</v>
      </c>
      <c r="D90" s="8">
        <f t="shared" si="14"/>
        <v>48.873999999999995</v>
      </c>
      <c r="E90" s="8">
        <f t="shared" si="14"/>
        <v>243.31299999999996</v>
      </c>
      <c r="F90" s="8">
        <f t="shared" si="14"/>
        <v>1446.01</v>
      </c>
      <c r="G90" s="8">
        <f t="shared" si="14"/>
        <v>96.530000000000015</v>
      </c>
      <c r="H90" s="8">
        <f t="shared" si="14"/>
        <v>0.82000000000000006</v>
      </c>
      <c r="I90" s="8">
        <f t="shared" si="14"/>
        <v>435.04</v>
      </c>
      <c r="J90" s="8">
        <f t="shared" si="14"/>
        <v>7.64</v>
      </c>
      <c r="K90" s="8">
        <f t="shared" si="14"/>
        <v>620.53</v>
      </c>
      <c r="L90" s="8">
        <f t="shared" si="14"/>
        <v>702.65</v>
      </c>
      <c r="M90" s="8">
        <f t="shared" si="14"/>
        <v>239.56</v>
      </c>
      <c r="N90" s="8">
        <f t="shared" si="14"/>
        <v>12.260000000000002</v>
      </c>
      <c r="O90" s="7"/>
    </row>
    <row r="91" spans="1:15" ht="15" customHeight="1" x14ac:dyDescent="0.25">
      <c r="B91" s="39"/>
      <c r="O91" s="39"/>
    </row>
    <row r="92" spans="1:15" x14ac:dyDescent="0.25">
      <c r="B92" s="39"/>
      <c r="O92" s="39"/>
    </row>
    <row r="93" spans="1:15" x14ac:dyDescent="0.25">
      <c r="B93" s="39"/>
      <c r="O93" s="39"/>
    </row>
    <row r="94" spans="1:15" x14ac:dyDescent="0.25">
      <c r="B94" s="39"/>
      <c r="O94" s="39"/>
    </row>
    <row r="95" spans="1:15" x14ac:dyDescent="0.25">
      <c r="B95" s="39"/>
      <c r="O95" s="39"/>
    </row>
    <row r="96" spans="1:15" x14ac:dyDescent="0.25">
      <c r="B96" s="39"/>
      <c r="O96" s="39"/>
    </row>
    <row r="97" spans="2:15" x14ac:dyDescent="0.25">
      <c r="B97" s="39"/>
      <c r="O97" s="39"/>
    </row>
    <row r="98" spans="2:15" x14ac:dyDescent="0.25">
      <c r="B98" s="39"/>
      <c r="O98" s="39"/>
    </row>
    <row r="99" spans="2:15" x14ac:dyDescent="0.25">
      <c r="B99" s="39"/>
      <c r="O99" s="39"/>
    </row>
    <row r="100" spans="2:15" x14ac:dyDescent="0.25">
      <c r="B100" s="39"/>
      <c r="O100" s="39"/>
    </row>
    <row r="101" spans="2:15" x14ac:dyDescent="0.25">
      <c r="B101" s="39"/>
      <c r="O101" s="39"/>
    </row>
    <row r="102" spans="2:15" x14ac:dyDescent="0.25">
      <c r="B102" s="39"/>
      <c r="O102" s="39"/>
    </row>
    <row r="103" spans="2:15" x14ac:dyDescent="0.25">
      <c r="B103" s="39"/>
      <c r="O103" s="39"/>
    </row>
    <row r="104" spans="2:15" x14ac:dyDescent="0.25">
      <c r="B104" s="39"/>
      <c r="O104" s="39"/>
    </row>
    <row r="105" spans="2:15" x14ac:dyDescent="0.25">
      <c r="B105" s="39"/>
      <c r="O105" s="39"/>
    </row>
    <row r="106" spans="2:15" x14ac:dyDescent="0.25">
      <c r="B106" s="39"/>
      <c r="O106" s="39"/>
    </row>
    <row r="107" spans="2:15" x14ac:dyDescent="0.25">
      <c r="B107" s="39"/>
      <c r="O107" s="39"/>
    </row>
  </sheetData>
  <mergeCells count="21">
    <mergeCell ref="A42:O42"/>
    <mergeCell ref="A23:O23"/>
    <mergeCell ref="O3:O4"/>
    <mergeCell ref="E5:F5"/>
    <mergeCell ref="E22:F22"/>
    <mergeCell ref="E41:F41"/>
    <mergeCell ref="G3:J3"/>
    <mergeCell ref="K3:N3"/>
    <mergeCell ref="A6:O6"/>
    <mergeCell ref="A12:O12"/>
    <mergeCell ref="A3:A4"/>
    <mergeCell ref="B3:B4"/>
    <mergeCell ref="E3:E4"/>
    <mergeCell ref="F3:F4"/>
    <mergeCell ref="A31:O31"/>
    <mergeCell ref="E58:F58"/>
    <mergeCell ref="A59:O59"/>
    <mergeCell ref="A65:O65"/>
    <mergeCell ref="A75:O75"/>
    <mergeCell ref="A81:O81"/>
    <mergeCell ref="E74:F74"/>
  </mergeCells>
  <pageMargins left="0" right="0" top="0" bottom="0" header="0" footer="0"/>
  <pageSetup paperSize="9" scale="85" fitToWidth="0" orientation="landscape" r:id="rId1"/>
  <rowBreaks count="2" manualBreakCount="2">
    <brk id="40" max="16383" man="1"/>
    <brk id="8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Цикличка 1 неделя 5-11</vt:lpstr>
      <vt:lpstr>Цикличка 2 неделя 5-11 классы</vt:lpstr>
      <vt:lpstr>Лист1!Область_печати</vt:lpstr>
      <vt:lpstr>'Цикличка 2 неделя 5-11 классы'!Область_печати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Широкова Олеся</dc:creator>
  <cp:keywords/>
  <dc:description/>
  <cp:lastModifiedBy>Олеся Широкова</cp:lastModifiedBy>
  <cp:revision>0</cp:revision>
  <cp:lastPrinted>2025-01-17T16:26:36Z</cp:lastPrinted>
  <dcterms:created xsi:type="dcterms:W3CDTF">2015-06-05T18:19:34Z</dcterms:created>
  <dcterms:modified xsi:type="dcterms:W3CDTF">2025-01-17T16:34:34Z</dcterms:modified>
</cp:coreProperties>
</file>